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Horák\SOUTĚŽ_Rekonstrukce ŽST. Brno - Královo Pole_PDPS konečná\Dotazy uchazečů\Odpověď_02\"/>
    </mc:Choice>
  </mc:AlternateContent>
  <bookViews>
    <workbookView xWindow="0" yWindow="0" windowWidth="18435" windowHeight="12240"/>
  </bookViews>
  <sheets>
    <sheet name="D.2.1.1_SO 02-17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3" i="1" l="1"/>
  <c r="I209" i="1" l="1"/>
  <c r="O209" i="1" s="1"/>
  <c r="I205" i="1"/>
  <c r="O205" i="1" s="1"/>
  <c r="I201" i="1"/>
  <c r="O201" i="1" s="1"/>
  <c r="O197" i="1"/>
  <c r="I197" i="1"/>
  <c r="I193" i="1"/>
  <c r="O193" i="1" s="1"/>
  <c r="I189" i="1"/>
  <c r="O189" i="1" s="1"/>
  <c r="Q188" i="1"/>
  <c r="I188" i="1" s="1"/>
  <c r="I184" i="1"/>
  <c r="O184" i="1" s="1"/>
  <c r="I180" i="1"/>
  <c r="O180" i="1" s="1"/>
  <c r="I176" i="1"/>
  <c r="O176" i="1" s="1"/>
  <c r="O172" i="1"/>
  <c r="I172" i="1"/>
  <c r="I168" i="1"/>
  <c r="O168" i="1" s="1"/>
  <c r="I164" i="1"/>
  <c r="O164" i="1" s="1"/>
  <c r="I160" i="1"/>
  <c r="O160" i="1" s="1"/>
  <c r="O156" i="1"/>
  <c r="I156" i="1"/>
  <c r="I152" i="1"/>
  <c r="O152" i="1" s="1"/>
  <c r="I148" i="1"/>
  <c r="O148" i="1" s="1"/>
  <c r="I144" i="1"/>
  <c r="O144" i="1" s="1"/>
  <c r="O140" i="1"/>
  <c r="I140" i="1"/>
  <c r="I136" i="1"/>
  <c r="O136" i="1" s="1"/>
  <c r="I132" i="1"/>
  <c r="O132" i="1" s="1"/>
  <c r="I128" i="1"/>
  <c r="O128" i="1" s="1"/>
  <c r="O124" i="1"/>
  <c r="I124" i="1"/>
  <c r="I120" i="1"/>
  <c r="O120" i="1" s="1"/>
  <c r="I116" i="1"/>
  <c r="O116" i="1" s="1"/>
  <c r="I112" i="1"/>
  <c r="O112" i="1" s="1"/>
  <c r="O108" i="1"/>
  <c r="I108" i="1"/>
  <c r="I104" i="1"/>
  <c r="O104" i="1" s="1"/>
  <c r="I100" i="1"/>
  <c r="O100" i="1" s="1"/>
  <c r="I96" i="1"/>
  <c r="Q87" i="1" s="1"/>
  <c r="I87" i="1" s="1"/>
  <c r="O92" i="1"/>
  <c r="I92" i="1"/>
  <c r="I88" i="1"/>
  <c r="O88" i="1" s="1"/>
  <c r="O83" i="1"/>
  <c r="I83" i="1"/>
  <c r="I79" i="1"/>
  <c r="O79" i="1" s="1"/>
  <c r="I75" i="1"/>
  <c r="O75" i="1" s="1"/>
  <c r="I71" i="1"/>
  <c r="O71" i="1" s="1"/>
  <c r="O67" i="1"/>
  <c r="I67" i="1"/>
  <c r="I63" i="1"/>
  <c r="O63" i="1" s="1"/>
  <c r="I59" i="1"/>
  <c r="O59" i="1" s="1"/>
  <c r="I55" i="1"/>
  <c r="O55" i="1" s="1"/>
  <c r="O51" i="1"/>
  <c r="I51" i="1"/>
  <c r="I47" i="1"/>
  <c r="O47" i="1" s="1"/>
  <c r="I43" i="1"/>
  <c r="O43" i="1" s="1"/>
  <c r="I39" i="1"/>
  <c r="Q30" i="1" s="1"/>
  <c r="I30" i="1" s="1"/>
  <c r="O35" i="1"/>
  <c r="I35" i="1"/>
  <c r="I31" i="1"/>
  <c r="O31" i="1" s="1"/>
  <c r="O26" i="1"/>
  <c r="I26" i="1"/>
  <c r="I22" i="1"/>
  <c r="O22" i="1" s="1"/>
  <c r="I18" i="1"/>
  <c r="O18" i="1" s="1"/>
  <c r="I14" i="1"/>
  <c r="Q9" i="1" s="1"/>
  <c r="I9" i="1" s="1"/>
  <c r="I3" i="1" s="1"/>
  <c r="O10" i="1"/>
  <c r="I10" i="1"/>
  <c r="R188" i="1" l="1"/>
  <c r="O188" i="1" s="1"/>
  <c r="O14" i="1"/>
  <c r="R9" i="1" s="1"/>
  <c r="O9" i="1" s="1"/>
  <c r="O2" i="1" s="1"/>
  <c r="O39" i="1"/>
  <c r="R30" i="1" s="1"/>
  <c r="O30" i="1" s="1"/>
  <c r="O96" i="1"/>
  <c r="R87" i="1" s="1"/>
  <c r="O87" i="1" s="1"/>
</calcChain>
</file>

<file path=xl/sharedStrings.xml><?xml version="1.0" encoding="utf-8"?>
<sst xmlns="http://schemas.openxmlformats.org/spreadsheetml/2006/main" count="723" uniqueCount="283">
  <si>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</si>
  <si>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</si>
  <si>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</si>
  <si>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</si>
  <si>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</si>
  <si>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</si>
  <si>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</si>
  <si>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</si>
  <si>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02-17-01</t>
  </si>
  <si>
    <t>0,00</t>
  </si>
  <si>
    <t>2</t>
  </si>
  <si>
    <t>O</t>
  </si>
  <si>
    <t>Objekt:</t>
  </si>
  <si>
    <t>D.2.1.1</t>
  </si>
  <si>
    <t>Železniční svršek</t>
  </si>
  <si>
    <t>15,00</t>
  </si>
  <si>
    <t>O1</t>
  </si>
  <si>
    <t>Rozpočet:</t>
  </si>
  <si>
    <t>T.ú. Brno-Maloměřice - Brno-Královo Pole, železniční svršek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</si>
  <si>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</si>
  <si>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</si>
  <si>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</si>
  <si>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</si>
  <si>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</si>
  <si>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</si>
  <si>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</si>
  <si>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</si>
  <si>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</si>
  <si>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</si>
  <si>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</si>
  <si>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</si>
  <si>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</si>
  <si>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</si>
  <si>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</si>
  <si>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</si>
  <si>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</si>
  <si>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</si>
  <si>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</si>
  <si>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</si>
  <si>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</si>
  <si>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</si>
  <si>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</si>
  <si>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</si>
  <si>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KUS</t>
  </si>
  <si>
    <t>PP</t>
  </si>
  <si>
    <t>fotogrametrie 4 ks tunelů - předpoklad v 69 řezech</t>
  </si>
  <si>
    <t>VV</t>
  </si>
  <si>
    <t>TS</t>
  </si>
  <si>
    <t>zahrnuje veškeré náklady spojené s objednatelem požadovanými pracemi</t>
  </si>
  <si>
    <t>R029422</t>
  </si>
  <si>
    <t>OSTATNÍ POŽADAVKY - VYPRACOVÁNÍ TUNELOVÉHO LISTU</t>
  </si>
  <si>
    <t>R02953</t>
  </si>
  <si>
    <t>OSTATNÍ POŽADAVKY - HLAVNÍ PROHLÍDKA TUNELU</t>
  </si>
  <si>
    <t>položka zahrnuje :  
- úkony dle vyhlášky MD č. 177/1995 Sb.  
- provedení hlavní tunelové prohlídky oprávněnou fyzickou nebo právnickou osobou  
- vyhotovení záznamu (protokolu), který jednoznačně definuje stav tunelu</t>
  </si>
  <si>
    <t>R10297</t>
  </si>
  <si>
    <t>KONTROLA GPK MĚŘICÍM VOZEM</t>
  </si>
  <si>
    <t>km</t>
  </si>
  <si>
    <t>kontrola všech rekonstruovaných úseků kol.č.1 + 52m kol.č.2</t>
  </si>
  <si>
    <t>5,286km+0,052km=5,338 [A]</t>
  </si>
  <si>
    <t>R20297</t>
  </si>
  <si>
    <t>Kontrola prostorové průchodnosti</t>
  </si>
  <si>
    <t>Komunikace</t>
  </si>
  <si>
    <t>512550</t>
  </si>
  <si>
    <t>KOLEJOVÉ LOŽE - ZŘÍZENÍ Z KAMENIVA HRUBÉHO DRCENÉHO (ŠTĚRK)</t>
  </si>
  <si>
    <t>M3</t>
  </si>
  <si>
    <t>(kubaturový list + lokální demontáže kol.č.1 a kol.č.2) - (recyklace stáv. kol. lože 50%)</t>
  </si>
  <si>
    <t>(6400m3 + 118m*1,8m3/m) - (5940m3/2)=3 642,400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</si>
  <si>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</si>
  <si>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7</t>
  </si>
  <si>
    <t>512560</t>
  </si>
  <si>
    <t>KOLEJOVÉ LOŽE - ZŘÍZENÍ Z KAMENIVA HRUBÉHO RECYKLOVANÉHO</t>
  </si>
  <si>
    <t>recyklace odstr. kol. lože 50%</t>
  </si>
  <si>
    <t>5940m3/2=2 970,000 [A]</t>
  </si>
  <si>
    <t>8</t>
  </si>
  <si>
    <t>513550</t>
  </si>
  <si>
    <t>KOLEJOVÉ LOŽE - DOPLNĚNÍ Z KAMENIVA HRUBÉHO DRCENÉHO (ŠTĚRK)</t>
  </si>
  <si>
    <t>doplnění 10% kolejového lože na stávajících úsecích</t>
  </si>
  <si>
    <t>2775m*1,8m3/m*0,1=499,500 [A]</t>
  </si>
  <si>
    <t>514000</t>
  </si>
  <si>
    <t>KOLEJOVÉ LOŽE - PROČIŠTĚNÍ</t>
  </si>
  <si>
    <t>Pročištění kol. lože stávajících úseků</t>
  </si>
  <si>
    <t>2775m*1,8m3/m=4 995,000 [A]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</si>
  <si>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</si>
  <si>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523352</t>
  </si>
  <si>
    <t>KOLEJ 60 E2, ROZD. "U", BEZSTYKOVÁ, PR. BET. BEZPODKLADNICOVÝ, UP. PRUŽNÉ</t>
  </si>
  <si>
    <t>m</t>
  </si>
  <si>
    <t>Kolejnice R260 dle kolejového plánu.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</si>
  <si>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</si>
  <si>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11</t>
  </si>
  <si>
    <t>527352</t>
  </si>
  <si>
    <t>KOLEJ 60 E2 DLOUHÉ PASY TEPELNĚ OPRACOVANÉ, ROZD. "U", BEZSTYKOVÁ, PR. BET. BEZPODKLADNICOVÝ, UP. PRUŽNÉ</t>
  </si>
  <si>
    <t>Kolejnice R350HT dle kolejového plánu.</t>
  </si>
  <si>
    <t>1966m+52m=2 018,000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</si>
  <si>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</si>
  <si>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12</t>
  </si>
  <si>
    <t>542121</t>
  </si>
  <si>
    <t>SMĚROVÉ A VÝŠKOVÉ VYROVNÁNÍ KOLEJE NA PRAŽCÍCH BETONOVÝCH DO 0,05 M</t>
  </si>
  <si>
    <t>SVV na stávajících úsecích dle kolejového plánu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</si>
  <si>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</si>
  <si>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13</t>
  </si>
  <si>
    <t>542312</t>
  </si>
  <si>
    <t>NÁSLEDNÁ ÚPRAVA SMĚROVÉHO A VÝŠKOVÉHO USPOŘÁDÁNÍ KOLEJE - PRAŽCE BETONOVÉ</t>
  </si>
  <si>
    <t>třetí podbití celé kol.č.1 + 52m z kol.č.2</t>
  </si>
  <si>
    <t>5286m+52m=5 338,000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</si>
  <si>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</si>
  <si>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14</t>
  </si>
  <si>
    <t>543312</t>
  </si>
  <si>
    <t>VÝMĚNA KOLEJNICE 60 E2 SPOJITĚ</t>
  </si>
  <si>
    <t>očekávaná výměna vadných kolejnic stávajících úseků - 2000m koleje</t>
  </si>
  <si>
    <t>2*2000=4 000,000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</si>
  <si>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</si>
  <si>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15</t>
  </si>
  <si>
    <t>544321</t>
  </si>
  <si>
    <t>IZOLOVANÝ STYK LEPENÝ STANDARDNÍ DÉLKY (3,4-8,0 M), TEPELNĚ NEOPRACOVANÝ, TVARU 60 E2 NEBO R 65</t>
  </si>
  <si>
    <t>zřízení LIS délky 3,6m v koleji</t>
  </si>
  <si>
    <t>3.6m* 6ks=21,600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</si>
  <si>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 SD 545 pro svary jednotlivé  
3. Způsob měření:  
Udává se počet kusů izolovaného styku libovolné délky v každém kolejnicovém pasu. V běžné koleji jsou tyto IS zpravidla v párech.</t>
  </si>
  <si>
    <t>16</t>
  </si>
  <si>
    <t>545111</t>
  </si>
  <si>
    <t>SVAR KOLEJNIC (STEJNÉHO TVARU) 60 E2, R 65 JEDNOTLIVĚ</t>
  </si>
  <si>
    <t>svary lokálních demontáží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</si>
  <si>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</si>
  <si>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17</t>
  </si>
  <si>
    <t>545112</t>
  </si>
  <si>
    <t>SVAR KOLEJNIC (STEJNÉHO TVARU) 60 E2, R 65 SPOJITĚ</t>
  </si>
  <si>
    <t>svary rekonstruovaných úseků z dlouhých kolejnicových pásů dl. 74m</t>
  </si>
  <si>
    <t>18</t>
  </si>
  <si>
    <t>549111</t>
  </si>
  <si>
    <t>BROUŠENÍ KOLEJE A VÝHYBEK</t>
  </si>
  <si>
    <t>broušení nově zřízených kolejí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</si>
  <si>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</si>
  <si>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19</t>
  </si>
  <si>
    <t>R549510</t>
  </si>
  <si>
    <t>ŘEZÁNÍ KOLEJNIC BEZ OHLEDU NA TVAR</t>
  </si>
  <si>
    <t>řezání kolejnic pro demontáž kol. polí po 25m</t>
  </si>
  <si>
    <t>3181/25*2=254,480 [A]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</si>
  <si>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</si>
  <si>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Ostatní konstrukce a práce</t>
  </si>
  <si>
    <t>20</t>
  </si>
  <si>
    <t>923122</t>
  </si>
  <si>
    <t>HEKTOMETROVNÍK Z UŽITÉHO MATERIÁLU</t>
  </si>
  <si>
    <t>viz.seznam návěstí + příloha výstroj tratě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</si>
  <si>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</si>
  <si>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21</t>
  </si>
  <si>
    <t>923311</t>
  </si>
  <si>
    <t>PŘEDVĚSTNÍK N - TROJÚHELNÍKOVÝ ŠTÍT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</si>
  <si>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</si>
  <si>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22</t>
  </si>
  <si>
    <t>923321</t>
  </si>
  <si>
    <t>PŘEDVĚSTNÍK NS - TABULE</t>
  </si>
  <si>
    <t>23</t>
  </si>
  <si>
    <t>923331</t>
  </si>
  <si>
    <t>PŘEDVĚSTNÍK "3" - TERČ</t>
  </si>
  <si>
    <t>24</t>
  </si>
  <si>
    <t>923341</t>
  </si>
  <si>
    <t>RYCHLOSTNÍK N - TABULE</t>
  </si>
  <si>
    <t>25</t>
  </si>
  <si>
    <t>923342</t>
  </si>
  <si>
    <t>RYCHLOSTNÍK N - TABULE Z UŽITÉHO MATERIÁLU</t>
  </si>
  <si>
    <t>26</t>
  </si>
  <si>
    <t>923351</t>
  </si>
  <si>
    <t>RYCHLOSTNÍK NS - TABULE</t>
  </si>
  <si>
    <t>27</t>
  </si>
  <si>
    <t>923361</t>
  </si>
  <si>
    <t>RYCHLOSTNÍK "3" - TERČ</t>
  </si>
  <si>
    <t>28</t>
  </si>
  <si>
    <t>923362</t>
  </si>
  <si>
    <t>RYCHLOSTNÍK "3" - TERČ Z UŽITÉHO MATERIÁLU</t>
  </si>
  <si>
    <t>29</t>
  </si>
  <si>
    <t>923412</t>
  </si>
  <si>
    <t>NÁVĚST "VLAK SE BLÍŽÍ K ZASTÁVCE" - ZÁKLADNÍ TABULE Z UŽITÉHO MATERIÁLU</t>
  </si>
  <si>
    <t>30</t>
  </si>
  <si>
    <t>923431</t>
  </si>
  <si>
    <t>NÁVĚST "KONEC NÁSTUPIŠTĚ"</t>
  </si>
  <si>
    <t>31</t>
  </si>
  <si>
    <t>923471</t>
  </si>
  <si>
    <t>SKLONOVNÍK</t>
  </si>
  <si>
    <t>32</t>
  </si>
  <si>
    <t>923472</t>
  </si>
  <si>
    <t>SKLONOVNÍK Z UŽITÉHO MATERIÁLU</t>
  </si>
  <si>
    <t>33</t>
  </si>
  <si>
    <t>923481</t>
  </si>
  <si>
    <t>STANIČNÍK - TABULE "ÚZKÁ"</t>
  </si>
  <si>
    <t>montáž staničníků na nové sloupy TV</t>
  </si>
  <si>
    <t>34</t>
  </si>
  <si>
    <t>923482</t>
  </si>
  <si>
    <t>STANIČNÍK - TABULE "ÚZKÁ" Z UŽITÉHO MATERIÁLU</t>
  </si>
  <si>
    <t>35</t>
  </si>
  <si>
    <t>923712</t>
  </si>
  <si>
    <t>TABULE VELIKOSTI 2700X600 MM "NÁZEV STANICE" (NA OCELOVÝCH SLOUPCÍCH) Z UŽITÉHO MATERIÁLU</t>
  </si>
  <si>
    <t>36</t>
  </si>
  <si>
    <t>923811</t>
  </si>
  <si>
    <t>SLOUPEK DN 127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</si>
  <si>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</si>
  <si>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37</t>
  </si>
  <si>
    <t>923971</t>
  </si>
  <si>
    <t>ZAJIŠŤOVACÍ ZNAČKA KONZOLOVÁ (K) NA ZÁKLADU TRAKČNÍHO STOŽÁRU</t>
  </si>
  <si>
    <t>základy trakčních stožárů v úseku viz situace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</si>
  <si>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</si>
  <si>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38</t>
  </si>
  <si>
    <t>965010</t>
  </si>
  <si>
    <t>ODSTRANĚNÍ KOLEJOVÉHO LOŽE A DRÁŽNÍCH STEZEK</t>
  </si>
  <si>
    <t>délka všech demontáží * 1,8m3/m</t>
  </si>
  <si>
    <t>(3181m+118m)*1,8m3/m=5 938,200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</si>
  <si>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</si>
  <si>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39</t>
  </si>
  <si>
    <t>965113</t>
  </si>
  <si>
    <t>DEMONTÁŽ KOLEJE NA BETONOVÝCH PRAŽCÍCH DO KOLEJOVÝCH POLÍ S ODVOZEM NA MONTÁŽNÍ ZÁKLADNU S NÁSLEDNÝM ROZEBRÁNÍM</t>
  </si>
  <si>
    <t>demontáž kol.č.1, viz TZ kap.6.1.1.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</si>
  <si>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</si>
  <si>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40</t>
  </si>
  <si>
    <t>965114</t>
  </si>
  <si>
    <t>DEMONTÁŽ KOLEJE NA BETONOVÝCH PRAŽCÍCH ROZEBRÁNÍM DO SOUČÁSTÍ</t>
  </si>
  <si>
    <t>lokální demontáže + demontáž v koleji č.2, viz TZ kap.6.1.1. 
66m+52m=118,000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</si>
  <si>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</si>
  <si>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41</t>
  </si>
  <si>
    <t>965821</t>
  </si>
  <si>
    <t>DEMONTÁŽ KILOMETROVNÍKU, HEKTOMETROVNÍKU, MEZNÍKU</t>
  </si>
  <si>
    <t>betonové hektometry</t>
  </si>
  <si>
    <t>demontáž betonové hektometry, dle přílohy výstroj tratě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</si>
  <si>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</si>
  <si>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42</t>
  </si>
  <si>
    <t>965841</t>
  </si>
  <si>
    <t>DEMONTÁŽ JAKÉKOLIV NÁVĚSTI</t>
  </si>
  <si>
    <t>příloha výstroj tratě 
13ks+13ks+9ks+3ks=38,000 [A]</t>
  </si>
  <si>
    <t>43</t>
  </si>
  <si>
    <t>965851</t>
  </si>
  <si>
    <t>DEMONTÁŽ ZAJIŠŤOVACÍ ZNAČKY</t>
  </si>
  <si>
    <t>dle situace</t>
  </si>
  <si>
    <t>1. Položka obsahuje:  
 – demontáž zajišťovací značky z jakékoliv nosné konstrukce  
 – případnou demontáž sloupku včetně základu, konzoly a jiné drobné nosné konstrukce  
 – naložení vybouraného materiálu na dopravní prostředek  
2. Položka neobsahuje:  
 – odvoz vybouraného materiálu do skladu nebo na likvidaci  
 – poplatky za likvidaci odpadů, nacení se položkami ze ssd 0  
3. Způsob měření:  
Udává se počet kusů kompletní konstrukce nebo práce.</t>
  </si>
  <si>
    <t>44</t>
  </si>
  <si>
    <t>R925110</t>
  </si>
  <si>
    <t>DRÁŽNÍ STEZKY Z DRTI TL. DO 50 MM</t>
  </si>
  <si>
    <t>m2</t>
  </si>
  <si>
    <t>Zapuštěné štěrkové lože</t>
  </si>
  <si>
    <t>dle kubaturového listu, př. 10 Detaily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</si>
  <si>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</si>
  <si>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990</t>
  </si>
  <si>
    <t>Likvidace odpadů vč. dopravy</t>
  </si>
  <si>
    <t>45</t>
  </si>
  <si>
    <t>R015140</t>
  </si>
  <si>
    <t>90</t>
  </si>
  <si>
    <t>POPLATKY ZA LIKVIDACI ODPADŮ NEKONTAMINOVANÝCH - 17 01 01 BETON Z DEMOLIC OBJEKTŮ, ZÁKLADŮ TV, KŮLY A SLOUPY VČETNĚ DOPRAVY</t>
  </si>
  <si>
    <t>T</t>
  </si>
  <si>
    <t>Likvidace hektometrů</t>
  </si>
  <si>
    <t>19ks * 0,157t=2,983 [A]</t>
  </si>
  <si>
    <t>1. Položka obsahuje:      
 – veškeré poplatky provozovateli skládky, recyklační linky nebo jiného zařízení na zpracování nebo likvidaci odpadů související s převzetím, uložením, zpracováním nebo likvidací odpadu      
 – náklady spojené s dopravou z místa stavby na místo převzetí provozovatelem skládky, recyklační linky nebo jiného zařízení na zpracování nebo likvidaci odpadů       
 – náklady spojené s vyložením a manipulací s materiálem v místě skládky       
2. Položka neobsahuje:      
 – náklady spojené s naložením a manipulací materiálem       
3. Způsob měření:      
Tunou se rozumí hmotnost odpadu vytříděného v souladu se zákonem č. 541/2020 Sb., o nakládání s odpady, v platném znění.</t>
  </si>
  <si>
    <t>46</t>
  </si>
  <si>
    <t>R015150</t>
  </si>
  <si>
    <t>POPLATKY ZA LIKVIDACI ODPADŮ NEKONTAMINOVANÝCH - 17 05 08 ŠTĚRK Z KOLEJIŠTĚ (ODPAD PO RECYKLACI) VČETNĚ DOPRAVY</t>
  </si>
  <si>
    <t>Evidenční položka 
15% odpad recyklace kol. lože</t>
  </si>
  <si>
    <t>987m3 * 2m3/t=1 974,000 [A]</t>
  </si>
  <si>
    <t>47</t>
  </si>
  <si>
    <t>R015210</t>
  </si>
  <si>
    <t>POPLATKY ZA LIKVIDACI ODPADŮ NEKONTAMINOVANÝCH - 17 01 01 ŽELEZNIČNÍ PRAŽCE BETONOVÉ VČETNĚ DOPRAVY</t>
  </si>
  <si>
    <t>Evidenční položka 
Likvidace betonových pražců</t>
  </si>
  <si>
    <t>(3300m/0,61)ks * 0,27t=1 460,656 [A]</t>
  </si>
  <si>
    <t>48</t>
  </si>
  <si>
    <t>R015250</t>
  </si>
  <si>
    <t>POPLATKY ZA LIKVIDACI ODPADŮ NEKONTAMINOVANÝCH - 17 02 03 PLASTY: POLYETYLÉNOVÉ PODLOŽKY (ŽEL. SVRŠEK), HDPE TRUBKY, KANALIZAČNÍ TRUBKY, VČETNĚ DOPRAV</t>
  </si>
  <si>
    <t>Evidenční položka 
Likvidace polyetylenových podložek</t>
  </si>
  <si>
    <t>(3300m/0,61)ks*(0,182ks/1000)=0,985 [A]</t>
  </si>
  <si>
    <t>49</t>
  </si>
  <si>
    <t>R015260</t>
  </si>
  <si>
    <t>POPLATKY ZA LIKVIDACI ODPADŮ NEKONTAMINOVANÝCH - 07 02 99 PRYŽOVÉ PODLOŽKY (ŽEL. SVRŠEK), VČETNĚ DOPRAVY</t>
  </si>
  <si>
    <t>Evidenční položka 
Likvidace pryžových podložek</t>
  </si>
  <si>
    <t>(3300m/0,61)ks*(0,182kg/1000)=0,985 [A]</t>
  </si>
  <si>
    <t>50</t>
  </si>
  <si>
    <t>R015810</t>
  </si>
  <si>
    <t>POPLATKY ZA LIKVIDACI ODPADŮ NEKONTAMINOVANÝCH - 17 04 05 - ŽELEZNÝ A OCELOVÝ ŠROT, VČETNĚ DOPRAVY</t>
  </si>
  <si>
    <t>Demontáž výstroje tratě: cedule 9 ks + zajišťovací značky</t>
  </si>
  <si>
    <t>0.3m2 * 9 ks * 0.00785t/m2 + 107 ks*0,0005t=0,075 [A]</t>
  </si>
  <si>
    <t>IZOLOVANÝ STYK LEPENÝ STANDARDNÍ DÉLKY (3,4-8,0 M), TEPELNĚ OPRACOVANÝ, TVARU 60 E2 NEBO R 65</t>
  </si>
  <si>
    <t>12 ks [A]</t>
  </si>
  <si>
    <t>nová položka</t>
  </si>
  <si>
    <t>965023</t>
  </si>
  <si>
    <t>ODSTRANĚNÍ KOLEJOVÉHO LOŽE A DRÁŽNÍCH STEZEK - ODVOZ NA RECYKLACI</t>
  </si>
  <si>
    <t>M3KM</t>
  </si>
  <si>
    <t>5938.2 m3 * 5 km</t>
  </si>
  <si>
    <t>položka přesunuta do SO 02-16-01</t>
  </si>
  <si>
    <t>položka odstraněna</t>
  </si>
  <si>
    <t>odvoz veškerého vytěženého kol. lože k recyklaci - do prostor ST stanice Brno - Královo Pole, odvoz do 5 km</t>
  </si>
  <si>
    <t>ZD č.2 - 6.6.2023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</si>
</sst>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7" fillId="0" borderId="3" xfId="0" applyFont="1" applyFill="1" applyBorder="1"/>
    <xf numFmtId="0" fontId="7" fillId="0" borderId="7" xfId="0" applyFont="1" applyFill="1" applyBorder="1"/>
    <xf numFmtId="0" fontId="7" fillId="0" borderId="3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left"/>
    </xf>
    <xf numFmtId="0" fontId="7" fillId="0" borderId="0" xfId="0" applyFont="1"/>
    <xf numFmtId="0" fontId="9" fillId="0" borderId="3" xfId="1" applyFont="1" applyFill="1" applyBorder="1" applyAlignment="1">
      <alignment horizontal="right"/>
    </xf>
    <xf numFmtId="0" fontId="9" fillId="0" borderId="3" xfId="1" applyFont="1" applyFill="1" applyBorder="1"/>
    <xf numFmtId="0" fontId="9" fillId="0" borderId="3" xfId="1" applyFont="1" applyFill="1" applyBorder="1" applyAlignment="1">
      <alignment wrapText="1"/>
    </xf>
    <xf numFmtId="0" fontId="9" fillId="0" borderId="3" xfId="1" applyFont="1" applyFill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4" fontId="9" fillId="0" borderId="3" xfId="1" applyNumberFormat="1" applyFont="1" applyFill="1" applyBorder="1" applyAlignment="1">
      <alignment horizontal="center"/>
    </xf>
    <xf numFmtId="0" fontId="7" fillId="2" borderId="1" xfId="1" applyFont="1" applyFill="1" applyBorder="1"/>
    <xf numFmtId="0" fontId="9" fillId="0" borderId="3" xfId="1" applyFont="1" applyBorder="1" applyAlignment="1">
      <alignment horizontal="right"/>
    </xf>
    <xf numFmtId="0" fontId="9" fillId="0" borderId="3" xfId="1" applyFont="1" applyBorder="1"/>
    <xf numFmtId="0" fontId="9" fillId="0" borderId="3" xfId="1" applyFont="1" applyBorder="1" applyAlignment="1">
      <alignment wrapText="1"/>
    </xf>
    <xf numFmtId="0" fontId="9" fillId="0" borderId="3" xfId="1" applyFont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4" fontId="9" fillId="0" borderId="3" xfId="1" applyNumberFormat="1" applyFont="1" applyBorder="1" applyAlignment="1">
      <alignment horizontal="center"/>
    </xf>
    <xf numFmtId="0" fontId="9" fillId="0" borderId="0" xfId="0" applyFont="1"/>
    <xf numFmtId="0" fontId="9" fillId="0" borderId="3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>
    <pageSetUpPr fitToPage="1"/>
  </sheetPr>
  <dimension ref="A1:R220"/>
  <sheetViews>
    <sheetView tabSelected="1" workbookViewId="0">
      <pane ySplit="8" topLeftCell="A9" activePane="bottomLeft" state="frozen"/>
      <selection pane="bottomLeft" activeCell="H2" sqref="H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1" t="s">
        <v>282</v>
      </c>
      <c r="I2" s="3"/>
      <c r="O2">
        <f>0+O9+O30+O87+O188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62" t="s">
        <v>6</v>
      </c>
      <c r="D3" s="63"/>
      <c r="E3" s="5" t="s">
        <v>7</v>
      </c>
      <c r="F3" s="1"/>
      <c r="G3" s="6"/>
      <c r="H3" s="7" t="s">
        <v>8</v>
      </c>
      <c r="I3" s="8">
        <f>0+I9+I30+I87+I188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62" t="s">
        <v>13</v>
      </c>
      <c r="D4" s="63"/>
      <c r="E4" s="5" t="s">
        <v>14</v>
      </c>
      <c r="F4" s="1"/>
      <c r="G4" s="1"/>
      <c r="H4" s="9"/>
      <c r="I4" s="9"/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64" t="s">
        <v>8</v>
      </c>
      <c r="D5" s="65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61" t="s">
        <v>20</v>
      </c>
      <c r="B6" s="61" t="s">
        <v>21</v>
      </c>
      <c r="C6" s="61" t="s">
        <v>22</v>
      </c>
      <c r="D6" s="61" t="s">
        <v>23</v>
      </c>
      <c r="E6" s="61" t="s">
        <v>24</v>
      </c>
      <c r="F6" s="61" t="s">
        <v>25</v>
      </c>
      <c r="G6" s="61" t="s">
        <v>26</v>
      </c>
      <c r="H6" s="61" t="s">
        <v>27</v>
      </c>
      <c r="I6" s="61"/>
    </row>
    <row r="7" spans="1:18" ht="12.75" customHeight="1" x14ac:dyDescent="0.2">
      <c r="A7" s="61"/>
      <c r="B7" s="61"/>
      <c r="C7" s="61"/>
      <c r="D7" s="61"/>
      <c r="E7" s="61"/>
      <c r="F7" s="61"/>
      <c r="G7" s="61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30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17" t="s">
        <v>39</v>
      </c>
      <c r="B10" s="45" t="s">
        <v>31</v>
      </c>
      <c r="C10" s="45" t="s">
        <v>40</v>
      </c>
      <c r="D10" s="46" t="s">
        <v>41</v>
      </c>
      <c r="E10" s="47" t="s">
        <v>42</v>
      </c>
      <c r="F10" s="48" t="s">
        <v>43</v>
      </c>
      <c r="G10" s="49">
        <v>69</v>
      </c>
      <c r="H10" s="50">
        <v>0</v>
      </c>
      <c r="I10" s="50">
        <f>ROUND(ROUND(H10,2)*ROUND(G10,3),2)</f>
        <v>0</v>
      </c>
      <c r="J10" s="44" t="s">
        <v>279</v>
      </c>
      <c r="K10" s="44"/>
      <c r="L10" s="44"/>
      <c r="O10">
        <f>(I10*21)/100</f>
        <v>0</v>
      </c>
      <c r="P10" t="s">
        <v>10</v>
      </c>
    </row>
    <row r="11" spans="1:18" x14ac:dyDescent="0.2">
      <c r="A11" s="23" t="s">
        <v>44</v>
      </c>
      <c r="B11" s="35"/>
      <c r="C11" s="35"/>
      <c r="D11" s="35"/>
      <c r="E11" s="36" t="s">
        <v>45</v>
      </c>
      <c r="F11" s="35"/>
      <c r="G11" s="35"/>
      <c r="H11" s="35"/>
      <c r="I11" s="35"/>
    </row>
    <row r="12" spans="1:18" x14ac:dyDescent="0.2">
      <c r="A12" s="25" t="s">
        <v>46</v>
      </c>
      <c r="B12" s="35"/>
      <c r="C12" s="35"/>
      <c r="D12" s="35"/>
      <c r="E12" s="37" t="s">
        <v>41</v>
      </c>
      <c r="F12" s="35"/>
      <c r="G12" s="35"/>
      <c r="H12" s="35"/>
      <c r="I12" s="35"/>
    </row>
    <row r="13" spans="1:18" x14ac:dyDescent="0.2">
      <c r="A13" t="s">
        <v>47</v>
      </c>
      <c r="B13" s="35"/>
      <c r="C13" s="35"/>
      <c r="D13" s="35"/>
      <c r="E13" s="36" t="s">
        <v>48</v>
      </c>
      <c r="F13" s="35"/>
      <c r="G13" s="35"/>
      <c r="H13" s="35"/>
      <c r="I13" s="35"/>
    </row>
    <row r="14" spans="1:18" x14ac:dyDescent="0.2">
      <c r="A14" s="17" t="s">
        <v>39</v>
      </c>
      <c r="B14" s="52" t="s">
        <v>10</v>
      </c>
      <c r="C14" s="52" t="s">
        <v>49</v>
      </c>
      <c r="D14" s="53" t="s">
        <v>41</v>
      </c>
      <c r="E14" s="54" t="s">
        <v>50</v>
      </c>
      <c r="F14" s="55" t="s">
        <v>43</v>
      </c>
      <c r="G14" s="56">
        <v>4</v>
      </c>
      <c r="H14" s="57">
        <v>0</v>
      </c>
      <c r="I14" s="57">
        <f>ROUND(ROUND(H14,2)*ROUND(G14,3),2)</f>
        <v>0</v>
      </c>
      <c r="J14" s="44" t="s">
        <v>279</v>
      </c>
      <c r="O14">
        <f>(I14*21)/100</f>
        <v>0</v>
      </c>
      <c r="P14" t="s">
        <v>10</v>
      </c>
    </row>
    <row r="15" spans="1:18" x14ac:dyDescent="0.2">
      <c r="A15" s="23" t="s">
        <v>44</v>
      </c>
      <c r="B15" s="58"/>
      <c r="C15" s="58"/>
      <c r="D15" s="58"/>
      <c r="E15" s="59" t="s">
        <v>41</v>
      </c>
      <c r="F15" s="58"/>
      <c r="G15" s="58"/>
      <c r="H15" s="58"/>
      <c r="I15" s="58"/>
    </row>
    <row r="16" spans="1:18" x14ac:dyDescent="0.2">
      <c r="A16" s="25" t="s">
        <v>46</v>
      </c>
      <c r="B16" s="58"/>
      <c r="C16" s="58"/>
      <c r="D16" s="58"/>
      <c r="E16" s="60" t="s">
        <v>41</v>
      </c>
      <c r="F16" s="58"/>
      <c r="G16" s="58"/>
      <c r="H16" s="58"/>
      <c r="I16" s="58"/>
    </row>
    <row r="17" spans="1:18" x14ac:dyDescent="0.2">
      <c r="A17" t="s">
        <v>47</v>
      </c>
      <c r="B17" s="58"/>
      <c r="C17" s="58"/>
      <c r="D17" s="58"/>
      <c r="E17" s="59" t="s">
        <v>48</v>
      </c>
      <c r="F17" s="58"/>
      <c r="G17" s="58"/>
      <c r="H17" s="58"/>
      <c r="I17" s="58"/>
    </row>
    <row r="18" spans="1:18" x14ac:dyDescent="0.2">
      <c r="A18" s="17" t="s">
        <v>39</v>
      </c>
      <c r="B18" s="45" t="s">
        <v>2</v>
      </c>
      <c r="C18" s="45" t="s">
        <v>51</v>
      </c>
      <c r="D18" s="46" t="s">
        <v>41</v>
      </c>
      <c r="E18" s="47" t="s">
        <v>52</v>
      </c>
      <c r="F18" s="48" t="s">
        <v>43</v>
      </c>
      <c r="G18" s="49">
        <v>4</v>
      </c>
      <c r="H18" s="50">
        <v>0</v>
      </c>
      <c r="I18" s="50">
        <f>ROUND(ROUND(H18,2)*ROUND(G18,3),2)</f>
        <v>0</v>
      </c>
      <c r="J18" s="44" t="s">
        <v>279</v>
      </c>
      <c r="K18" s="44"/>
      <c r="L18" s="44"/>
      <c r="O18">
        <f>(I18*21)/100</f>
        <v>0</v>
      </c>
      <c r="P18" t="s">
        <v>10</v>
      </c>
    </row>
    <row r="19" spans="1:18" x14ac:dyDescent="0.2">
      <c r="A19" s="23" t="s">
        <v>44</v>
      </c>
      <c r="B19" s="35"/>
      <c r="C19" s="35"/>
      <c r="D19" s="35"/>
      <c r="E19" s="36" t="s">
        <v>41</v>
      </c>
      <c r="F19" s="35"/>
      <c r="G19" s="35"/>
      <c r="H19" s="35"/>
      <c r="I19" s="35"/>
    </row>
    <row r="20" spans="1:18" x14ac:dyDescent="0.2">
      <c r="A20" s="25" t="s">
        <v>46</v>
      </c>
      <c r="B20" s="35"/>
      <c r="C20" s="35"/>
      <c r="D20" s="35"/>
      <c r="E20" s="37" t="s">
        <v>41</v>
      </c>
      <c r="F20" s="35"/>
      <c r="G20" s="35"/>
      <c r="H20" s="35"/>
      <c r="I20" s="35"/>
    </row>
    <row r="21" spans="1:18" ht="51" x14ac:dyDescent="0.2">
      <c r="A21" t="s">
        <v>47</v>
      </c>
      <c r="B21" s="35"/>
      <c r="C21" s="35"/>
      <c r="D21" s="35"/>
      <c r="E21" s="36" t="s">
        <v>53</v>
      </c>
      <c r="F21" s="35"/>
      <c r="G21" s="35"/>
      <c r="H21" s="35"/>
      <c r="I21" s="35"/>
    </row>
    <row r="22" spans="1:18" x14ac:dyDescent="0.2">
      <c r="A22" s="17" t="s">
        <v>39</v>
      </c>
      <c r="B22" s="18" t="s">
        <v>32</v>
      </c>
      <c r="C22" s="18" t="s">
        <v>54</v>
      </c>
      <c r="D22" s="17" t="s">
        <v>41</v>
      </c>
      <c r="E22" s="19" t="s">
        <v>55</v>
      </c>
      <c r="F22" s="20" t="s">
        <v>56</v>
      </c>
      <c r="G22" s="21">
        <v>5.3380000000000001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3" t="s">
        <v>44</v>
      </c>
      <c r="E23" s="24" t="s">
        <v>57</v>
      </c>
    </row>
    <row r="24" spans="1:18" x14ac:dyDescent="0.2">
      <c r="A24" s="25" t="s">
        <v>46</v>
      </c>
      <c r="E24" s="26" t="s">
        <v>58</v>
      </c>
    </row>
    <row r="25" spans="1:18" x14ac:dyDescent="0.2">
      <c r="A25" t="s">
        <v>47</v>
      </c>
      <c r="E25" s="24" t="s">
        <v>41</v>
      </c>
    </row>
    <row r="26" spans="1:18" x14ac:dyDescent="0.2">
      <c r="A26" s="17" t="s">
        <v>39</v>
      </c>
      <c r="B26" s="18" t="s">
        <v>33</v>
      </c>
      <c r="C26" s="18" t="s">
        <v>59</v>
      </c>
      <c r="D26" s="17" t="s">
        <v>41</v>
      </c>
      <c r="E26" s="19" t="s">
        <v>60</v>
      </c>
      <c r="F26" s="20" t="s">
        <v>56</v>
      </c>
      <c r="G26" s="21">
        <v>5.3380000000000001</v>
      </c>
      <c r="H26" s="22">
        <v>0</v>
      </c>
      <c r="I26" s="22">
        <f>ROUND(ROUND(H26,2)*ROUND(G26,3),2)</f>
        <v>0</v>
      </c>
      <c r="O26">
        <f>(I26*21)/100</f>
        <v>0</v>
      </c>
      <c r="P26" t="s">
        <v>10</v>
      </c>
    </row>
    <row r="27" spans="1:18" x14ac:dyDescent="0.2">
      <c r="A27" s="23" t="s">
        <v>44</v>
      </c>
      <c r="E27" s="24" t="s">
        <v>57</v>
      </c>
    </row>
    <row r="28" spans="1:18" x14ac:dyDescent="0.2">
      <c r="A28" s="25" t="s">
        <v>46</v>
      </c>
      <c r="E28" s="26" t="s">
        <v>58</v>
      </c>
    </row>
    <row r="29" spans="1:18" x14ac:dyDescent="0.2">
      <c r="A29" t="s">
        <v>47</v>
      </c>
      <c r="E29" s="24" t="s">
        <v>41</v>
      </c>
    </row>
    <row r="30" spans="1:18" ht="12.75" customHeight="1" x14ac:dyDescent="0.2">
      <c r="A30" s="3" t="s">
        <v>37</v>
      </c>
      <c r="B30" s="3"/>
      <c r="C30" s="27" t="s">
        <v>33</v>
      </c>
      <c r="D30" s="3"/>
      <c r="E30" s="15" t="s">
        <v>61</v>
      </c>
      <c r="F30" s="3"/>
      <c r="G30" s="3"/>
      <c r="H30" s="3"/>
      <c r="I30" s="28">
        <f>0+Q30</f>
        <v>0</v>
      </c>
      <c r="O30">
        <f>0+R30</f>
        <v>0</v>
      </c>
      <c r="Q30">
        <f>0+I31+I35+I39+I43+I47+I51+I55+I59+I63+I67+I71+I75+I79+I83</f>
        <v>0</v>
      </c>
      <c r="R30">
        <f>0+O31+O35+O39+O43+O47+O51+O55+O59+O63+O67+O71+O75+O79+O83</f>
        <v>0</v>
      </c>
    </row>
    <row r="31" spans="1:18" x14ac:dyDescent="0.2">
      <c r="A31" s="17" t="s">
        <v>39</v>
      </c>
      <c r="B31" s="18" t="s">
        <v>34</v>
      </c>
      <c r="C31" s="18" t="s">
        <v>62</v>
      </c>
      <c r="D31" s="17" t="s">
        <v>41</v>
      </c>
      <c r="E31" s="19" t="s">
        <v>63</v>
      </c>
      <c r="F31" s="20" t="s">
        <v>64</v>
      </c>
      <c r="G31" s="21">
        <v>3642.4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8" ht="25.5" x14ac:dyDescent="0.2">
      <c r="A32" s="23" t="s">
        <v>44</v>
      </c>
      <c r="E32" s="24" t="s">
        <v>65</v>
      </c>
    </row>
    <row r="33" spans="1:16" x14ac:dyDescent="0.2">
      <c r="A33" s="25" t="s">
        <v>46</v>
      </c>
      <c r="E33" s="26" t="s">
        <v>66</v>
      </c>
    </row>
    <row r="34" spans="1:16" ht="89.25" x14ac:dyDescent="0.2">
      <c r="A34" t="s">
        <v>47</v>
      </c>
      <c r="E34" s="24" t="s">
        <v>67</v>
      </c>
    </row>
    <row r="35" spans="1:16" x14ac:dyDescent="0.2">
      <c r="A35" s="17" t="s">
        <v>39</v>
      </c>
      <c r="B35" s="18" t="s">
        <v>68</v>
      </c>
      <c r="C35" s="18" t="s">
        <v>69</v>
      </c>
      <c r="D35" s="17" t="s">
        <v>41</v>
      </c>
      <c r="E35" s="19" t="s">
        <v>70</v>
      </c>
      <c r="F35" s="20" t="s">
        <v>64</v>
      </c>
      <c r="G35" s="21">
        <v>2970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3" t="s">
        <v>44</v>
      </c>
      <c r="E36" s="24" t="s">
        <v>71</v>
      </c>
    </row>
    <row r="37" spans="1:16" x14ac:dyDescent="0.2">
      <c r="A37" s="25" t="s">
        <v>46</v>
      </c>
      <c r="E37" s="26" t="s">
        <v>72</v>
      </c>
    </row>
    <row r="38" spans="1:16" ht="89.25" x14ac:dyDescent="0.2">
      <c r="A38" t="s">
        <v>47</v>
      </c>
      <c r="E38" s="24" t="s">
        <v>67</v>
      </c>
    </row>
    <row r="39" spans="1:16" x14ac:dyDescent="0.2">
      <c r="A39" s="17" t="s">
        <v>39</v>
      </c>
      <c r="B39" s="18" t="s">
        <v>73</v>
      </c>
      <c r="C39" s="18" t="s">
        <v>74</v>
      </c>
      <c r="D39" s="17" t="s">
        <v>41</v>
      </c>
      <c r="E39" s="19" t="s">
        <v>75</v>
      </c>
      <c r="F39" s="20" t="s">
        <v>64</v>
      </c>
      <c r="G39" s="21">
        <v>499.5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3" t="s">
        <v>44</v>
      </c>
      <c r="E40" s="24" t="s">
        <v>76</v>
      </c>
    </row>
    <row r="41" spans="1:16" x14ac:dyDescent="0.2">
      <c r="A41" s="25" t="s">
        <v>46</v>
      </c>
      <c r="E41" s="26" t="s">
        <v>77</v>
      </c>
    </row>
    <row r="42" spans="1:16" ht="89.25" x14ac:dyDescent="0.2">
      <c r="A42" t="s">
        <v>47</v>
      </c>
      <c r="E42" s="24" t="s">
        <v>67</v>
      </c>
    </row>
    <row r="43" spans="1:16" x14ac:dyDescent="0.2">
      <c r="A43" s="17" t="s">
        <v>39</v>
      </c>
      <c r="B43" s="18" t="s">
        <v>35</v>
      </c>
      <c r="C43" s="18" t="s">
        <v>78</v>
      </c>
      <c r="D43" s="17" t="s">
        <v>41</v>
      </c>
      <c r="E43" s="19" t="s">
        <v>79</v>
      </c>
      <c r="F43" s="20" t="s">
        <v>64</v>
      </c>
      <c r="G43" s="21">
        <v>4995</v>
      </c>
      <c r="H43" s="22">
        <v>0</v>
      </c>
      <c r="I43" s="22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3" t="s">
        <v>44</v>
      </c>
      <c r="E44" s="24" t="s">
        <v>80</v>
      </c>
    </row>
    <row r="45" spans="1:16" x14ac:dyDescent="0.2">
      <c r="A45" s="25" t="s">
        <v>46</v>
      </c>
      <c r="E45" s="26" t="s">
        <v>81</v>
      </c>
    </row>
    <row r="46" spans="1:16" ht="102" x14ac:dyDescent="0.2">
      <c r="A46" t="s">
        <v>47</v>
      </c>
      <c r="E46" s="24" t="s">
        <v>82</v>
      </c>
    </row>
    <row r="47" spans="1:16" ht="25.5" x14ac:dyDescent="0.2">
      <c r="A47" s="17" t="s">
        <v>39</v>
      </c>
      <c r="B47" s="18" t="s">
        <v>36</v>
      </c>
      <c r="C47" s="18" t="s">
        <v>83</v>
      </c>
      <c r="D47" s="17" t="s">
        <v>41</v>
      </c>
      <c r="E47" s="19" t="s">
        <v>84</v>
      </c>
      <c r="F47" s="20" t="s">
        <v>85</v>
      </c>
      <c r="G47" s="21">
        <v>1256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3" t="s">
        <v>44</v>
      </c>
      <c r="E48" s="24" t="s">
        <v>86</v>
      </c>
    </row>
    <row r="49" spans="1:16" x14ac:dyDescent="0.2">
      <c r="A49" s="25" t="s">
        <v>46</v>
      </c>
      <c r="E49" s="26" t="s">
        <v>41</v>
      </c>
    </row>
    <row r="50" spans="1:16" ht="318.75" x14ac:dyDescent="0.2">
      <c r="A50" t="s">
        <v>47</v>
      </c>
      <c r="E50" s="24" t="s">
        <v>87</v>
      </c>
    </row>
    <row r="51" spans="1:16" ht="25.5" x14ac:dyDescent="0.2">
      <c r="A51" s="17" t="s">
        <v>39</v>
      </c>
      <c r="B51" s="18" t="s">
        <v>88</v>
      </c>
      <c r="C51" s="18" t="s">
        <v>89</v>
      </c>
      <c r="D51" s="17" t="s">
        <v>41</v>
      </c>
      <c r="E51" s="19" t="s">
        <v>90</v>
      </c>
      <c r="F51" s="20" t="s">
        <v>85</v>
      </c>
      <c r="G51" s="21">
        <v>2018</v>
      </c>
      <c r="H51" s="22">
        <v>0</v>
      </c>
      <c r="I51" s="22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3" t="s">
        <v>44</v>
      </c>
      <c r="E52" s="24" t="s">
        <v>91</v>
      </c>
    </row>
    <row r="53" spans="1:16" x14ac:dyDescent="0.2">
      <c r="A53" s="25" t="s">
        <v>46</v>
      </c>
      <c r="E53" s="26" t="s">
        <v>92</v>
      </c>
    </row>
    <row r="54" spans="1:16" ht="357" x14ac:dyDescent="0.2">
      <c r="A54" t="s">
        <v>47</v>
      </c>
      <c r="E54" s="24" t="s">
        <v>93</v>
      </c>
    </row>
    <row r="55" spans="1:16" ht="25.5" x14ac:dyDescent="0.2">
      <c r="A55" s="17" t="s">
        <v>39</v>
      </c>
      <c r="B55" s="18" t="s">
        <v>94</v>
      </c>
      <c r="C55" s="18" t="s">
        <v>95</v>
      </c>
      <c r="D55" s="17" t="s">
        <v>41</v>
      </c>
      <c r="E55" s="19" t="s">
        <v>96</v>
      </c>
      <c r="F55" s="20" t="s">
        <v>85</v>
      </c>
      <c r="G55" s="21">
        <v>2775</v>
      </c>
      <c r="H55" s="22">
        <v>0</v>
      </c>
      <c r="I55" s="22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3" t="s">
        <v>44</v>
      </c>
      <c r="E56" s="24" t="s">
        <v>97</v>
      </c>
    </row>
    <row r="57" spans="1:16" x14ac:dyDescent="0.2">
      <c r="A57" s="25" t="s">
        <v>46</v>
      </c>
      <c r="E57" s="26" t="s">
        <v>41</v>
      </c>
    </row>
    <row r="58" spans="1:16" ht="114.75" x14ac:dyDescent="0.2">
      <c r="A58" t="s">
        <v>47</v>
      </c>
      <c r="E58" s="24" t="s">
        <v>98</v>
      </c>
    </row>
    <row r="59" spans="1:16" ht="25.5" x14ac:dyDescent="0.2">
      <c r="A59" s="17" t="s">
        <v>39</v>
      </c>
      <c r="B59" s="18" t="s">
        <v>99</v>
      </c>
      <c r="C59" s="18" t="s">
        <v>100</v>
      </c>
      <c r="D59" s="17" t="s">
        <v>41</v>
      </c>
      <c r="E59" s="19" t="s">
        <v>101</v>
      </c>
      <c r="F59" s="20" t="s">
        <v>85</v>
      </c>
      <c r="G59" s="21">
        <v>5338</v>
      </c>
      <c r="H59" s="22">
        <v>0</v>
      </c>
      <c r="I59" s="22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3" t="s">
        <v>44</v>
      </c>
      <c r="E60" s="24" t="s">
        <v>102</v>
      </c>
    </row>
    <row r="61" spans="1:16" x14ac:dyDescent="0.2">
      <c r="A61" s="25" t="s">
        <v>46</v>
      </c>
      <c r="E61" s="26" t="s">
        <v>103</v>
      </c>
    </row>
    <row r="62" spans="1:16" ht="102" x14ac:dyDescent="0.2">
      <c r="A62" t="s">
        <v>47</v>
      </c>
      <c r="E62" s="24" t="s">
        <v>104</v>
      </c>
    </row>
    <row r="63" spans="1:16" x14ac:dyDescent="0.2">
      <c r="A63" s="17" t="s">
        <v>39</v>
      </c>
      <c r="B63" s="18" t="s">
        <v>105</v>
      </c>
      <c r="C63" s="18" t="s">
        <v>106</v>
      </c>
      <c r="D63" s="17" t="s">
        <v>41</v>
      </c>
      <c r="E63" s="19" t="s">
        <v>107</v>
      </c>
      <c r="F63" s="20" t="s">
        <v>85</v>
      </c>
      <c r="G63" s="21">
        <v>4000</v>
      </c>
      <c r="H63" s="22">
        <v>0</v>
      </c>
      <c r="I63" s="22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3" t="s">
        <v>44</v>
      </c>
      <c r="E64" s="24" t="s">
        <v>108</v>
      </c>
    </row>
    <row r="65" spans="1:16" x14ac:dyDescent="0.2">
      <c r="A65" s="25" t="s">
        <v>46</v>
      </c>
      <c r="E65" s="26" t="s">
        <v>109</v>
      </c>
    </row>
    <row r="66" spans="1:16" ht="153" x14ac:dyDescent="0.2">
      <c r="A66" t="s">
        <v>47</v>
      </c>
      <c r="E66" s="24" t="s">
        <v>110</v>
      </c>
    </row>
    <row r="67" spans="1:16" ht="25.5" x14ac:dyDescent="0.2">
      <c r="A67" s="17" t="s">
        <v>39</v>
      </c>
      <c r="B67" s="45" t="s">
        <v>111</v>
      </c>
      <c r="C67" s="45" t="s">
        <v>112</v>
      </c>
      <c r="D67" s="46" t="s">
        <v>41</v>
      </c>
      <c r="E67" s="47" t="s">
        <v>113</v>
      </c>
      <c r="F67" s="48" t="s">
        <v>85</v>
      </c>
      <c r="G67" s="49">
        <v>21.6</v>
      </c>
      <c r="H67" s="50">
        <v>0</v>
      </c>
      <c r="I67" s="50">
        <f>ROUND(ROUND(H67,2)*ROUND(G67,3),2)</f>
        <v>0</v>
      </c>
      <c r="J67" s="44" t="s">
        <v>280</v>
      </c>
      <c r="K67" s="44"/>
      <c r="O67">
        <f>(I67*21)/100</f>
        <v>0</v>
      </c>
      <c r="P67" t="s">
        <v>10</v>
      </c>
    </row>
    <row r="68" spans="1:16" x14ac:dyDescent="0.2">
      <c r="A68" s="23" t="s">
        <v>44</v>
      </c>
      <c r="B68" s="35"/>
      <c r="C68" s="35"/>
      <c r="D68" s="35"/>
      <c r="E68" s="36" t="s">
        <v>114</v>
      </c>
      <c r="F68" s="35"/>
      <c r="G68" s="35"/>
      <c r="H68" s="35"/>
      <c r="I68" s="35"/>
    </row>
    <row r="69" spans="1:16" x14ac:dyDescent="0.2">
      <c r="A69" s="25" t="s">
        <v>46</v>
      </c>
      <c r="B69" s="35"/>
      <c r="C69" s="35"/>
      <c r="D69" s="35"/>
      <c r="E69" s="37" t="s">
        <v>115</v>
      </c>
      <c r="F69" s="35"/>
      <c r="G69" s="35"/>
      <c r="H69" s="35"/>
      <c r="I69" s="35"/>
    </row>
    <row r="70" spans="1:16" ht="216.75" x14ac:dyDescent="0.2">
      <c r="A70" t="s">
        <v>47</v>
      </c>
      <c r="B70" s="35"/>
      <c r="C70" s="35"/>
      <c r="D70" s="35"/>
      <c r="E70" s="36" t="s">
        <v>116</v>
      </c>
      <c r="F70" s="35"/>
      <c r="G70" s="35"/>
      <c r="H70" s="35"/>
      <c r="I70" s="35"/>
    </row>
    <row r="71" spans="1:16" x14ac:dyDescent="0.2">
      <c r="A71" s="17" t="s">
        <v>39</v>
      </c>
      <c r="B71" s="18" t="s">
        <v>117</v>
      </c>
      <c r="C71" s="18" t="s">
        <v>118</v>
      </c>
      <c r="D71" s="17" t="s">
        <v>41</v>
      </c>
      <c r="E71" s="19" t="s">
        <v>119</v>
      </c>
      <c r="F71" s="20" t="s">
        <v>43</v>
      </c>
      <c r="G71" s="21">
        <v>38</v>
      </c>
      <c r="H71" s="22">
        <v>0</v>
      </c>
      <c r="I71" s="22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23" t="s">
        <v>44</v>
      </c>
      <c r="E72" s="24" t="s">
        <v>120</v>
      </c>
    </row>
    <row r="73" spans="1:16" x14ac:dyDescent="0.2">
      <c r="A73" s="25" t="s">
        <v>46</v>
      </c>
      <c r="E73" s="26" t="s">
        <v>41</v>
      </c>
    </row>
    <row r="74" spans="1:16" ht="255" x14ac:dyDescent="0.2">
      <c r="A74" t="s">
        <v>47</v>
      </c>
      <c r="E74" s="24" t="s">
        <v>121</v>
      </c>
    </row>
    <row r="75" spans="1:16" x14ac:dyDescent="0.2">
      <c r="A75" s="17" t="s">
        <v>39</v>
      </c>
      <c r="B75" s="18" t="s">
        <v>122</v>
      </c>
      <c r="C75" s="18" t="s">
        <v>123</v>
      </c>
      <c r="D75" s="17" t="s">
        <v>41</v>
      </c>
      <c r="E75" s="19" t="s">
        <v>124</v>
      </c>
      <c r="F75" s="20" t="s">
        <v>43</v>
      </c>
      <c r="G75" s="21">
        <v>105</v>
      </c>
      <c r="H75" s="22">
        <v>0</v>
      </c>
      <c r="I75" s="22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23" t="s">
        <v>44</v>
      </c>
      <c r="E76" s="24" t="s">
        <v>125</v>
      </c>
    </row>
    <row r="77" spans="1:16" x14ac:dyDescent="0.2">
      <c r="A77" s="25" t="s">
        <v>46</v>
      </c>
      <c r="E77" s="26" t="s">
        <v>41</v>
      </c>
    </row>
    <row r="78" spans="1:16" ht="255" x14ac:dyDescent="0.2">
      <c r="A78" t="s">
        <v>47</v>
      </c>
      <c r="E78" s="24" t="s">
        <v>121</v>
      </c>
    </row>
    <row r="79" spans="1:16" x14ac:dyDescent="0.2">
      <c r="A79" s="17" t="s">
        <v>39</v>
      </c>
      <c r="B79" s="18" t="s">
        <v>126</v>
      </c>
      <c r="C79" s="18" t="s">
        <v>127</v>
      </c>
      <c r="D79" s="17" t="s">
        <v>41</v>
      </c>
      <c r="E79" s="19" t="s">
        <v>128</v>
      </c>
      <c r="F79" s="20" t="s">
        <v>85</v>
      </c>
      <c r="G79" s="21">
        <v>3280</v>
      </c>
      <c r="H79" s="22">
        <v>0</v>
      </c>
      <c r="I79" s="22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23" t="s">
        <v>44</v>
      </c>
      <c r="E80" s="24" t="s">
        <v>129</v>
      </c>
    </row>
    <row r="81" spans="1:18" x14ac:dyDescent="0.2">
      <c r="A81" s="25" t="s">
        <v>46</v>
      </c>
      <c r="E81" s="26" t="s">
        <v>41</v>
      </c>
    </row>
    <row r="82" spans="1:18" ht="165.75" x14ac:dyDescent="0.2">
      <c r="A82" t="s">
        <v>47</v>
      </c>
      <c r="E82" s="24" t="s">
        <v>130</v>
      </c>
    </row>
    <row r="83" spans="1:18" x14ac:dyDescent="0.2">
      <c r="A83" s="17" t="s">
        <v>39</v>
      </c>
      <c r="B83" s="18" t="s">
        <v>131</v>
      </c>
      <c r="C83" s="18" t="s">
        <v>132</v>
      </c>
      <c r="D83" s="17" t="s">
        <v>41</v>
      </c>
      <c r="E83" s="19" t="s">
        <v>133</v>
      </c>
      <c r="F83" s="20" t="s">
        <v>43</v>
      </c>
      <c r="G83" s="21">
        <v>254.48</v>
      </c>
      <c r="H83" s="22">
        <v>0</v>
      </c>
      <c r="I83" s="22">
        <f>ROUND(ROUND(H83,2)*ROUND(G83,3),2)</f>
        <v>0</v>
      </c>
      <c r="O83">
        <f>(I83*21)/100</f>
        <v>0</v>
      </c>
      <c r="P83" t="s">
        <v>10</v>
      </c>
    </row>
    <row r="84" spans="1:18" x14ac:dyDescent="0.2">
      <c r="A84" s="23" t="s">
        <v>44</v>
      </c>
      <c r="E84" s="24" t="s">
        <v>134</v>
      </c>
    </row>
    <row r="85" spans="1:18" x14ac:dyDescent="0.2">
      <c r="A85" s="25" t="s">
        <v>46</v>
      </c>
      <c r="E85" s="26" t="s">
        <v>135</v>
      </c>
    </row>
    <row r="86" spans="1:18" ht="102" x14ac:dyDescent="0.2">
      <c r="A86" t="s">
        <v>47</v>
      </c>
      <c r="E86" s="24" t="s">
        <v>136</v>
      </c>
    </row>
    <row r="87" spans="1:18" ht="12.75" customHeight="1" x14ac:dyDescent="0.2">
      <c r="A87" s="3" t="s">
        <v>37</v>
      </c>
      <c r="B87" s="3"/>
      <c r="C87" s="27" t="s">
        <v>35</v>
      </c>
      <c r="D87" s="3"/>
      <c r="E87" s="15" t="s">
        <v>137</v>
      </c>
      <c r="F87" s="3"/>
      <c r="G87" s="3"/>
      <c r="H87" s="3"/>
      <c r="I87" s="28">
        <f>0+Q87</f>
        <v>0</v>
      </c>
      <c r="O87">
        <f>0+R87</f>
        <v>0</v>
      </c>
      <c r="Q87">
        <f>0+I88+I92+I96+I100+I104+I108+I112+I116+I120+I124+I128+I132+I136+I140+I144+I148+I152+I156+I160+I164+I168+I172+I176+I180+I184</f>
        <v>0</v>
      </c>
      <c r="R87">
        <f>0+O88+O92+O96+O100+O104+O108+O112+O116+O120+O124+O128+O132+O136+O140+O144+O148+O152+O156+O160+O164+O168+O172+O176+O180+O184</f>
        <v>0</v>
      </c>
    </row>
    <row r="88" spans="1:18" x14ac:dyDescent="0.2">
      <c r="A88" s="17" t="s">
        <v>39</v>
      </c>
      <c r="B88" s="18" t="s">
        <v>138</v>
      </c>
      <c r="C88" s="18" t="s">
        <v>139</v>
      </c>
      <c r="D88" s="17" t="s">
        <v>41</v>
      </c>
      <c r="E88" s="19" t="s">
        <v>140</v>
      </c>
      <c r="F88" s="20" t="s">
        <v>43</v>
      </c>
      <c r="G88" s="21">
        <v>19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8" x14ac:dyDescent="0.2">
      <c r="A89" s="23" t="s">
        <v>44</v>
      </c>
      <c r="E89" s="24" t="s">
        <v>41</v>
      </c>
    </row>
    <row r="90" spans="1:18" x14ac:dyDescent="0.2">
      <c r="A90" s="25" t="s">
        <v>46</v>
      </c>
      <c r="E90" s="26" t="s">
        <v>141</v>
      </c>
    </row>
    <row r="91" spans="1:18" ht="102" x14ac:dyDescent="0.2">
      <c r="A91" t="s">
        <v>47</v>
      </c>
      <c r="E91" s="24" t="s">
        <v>142</v>
      </c>
    </row>
    <row r="92" spans="1:18" x14ac:dyDescent="0.2">
      <c r="A92" s="17" t="s">
        <v>39</v>
      </c>
      <c r="B92" s="18" t="s">
        <v>143</v>
      </c>
      <c r="C92" s="18" t="s">
        <v>144</v>
      </c>
      <c r="D92" s="17" t="s">
        <v>41</v>
      </c>
      <c r="E92" s="19" t="s">
        <v>145</v>
      </c>
      <c r="F92" s="20" t="s">
        <v>43</v>
      </c>
      <c r="G92" s="21">
        <v>2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3" t="s">
        <v>44</v>
      </c>
      <c r="E93" s="24" t="s">
        <v>41</v>
      </c>
    </row>
    <row r="94" spans="1:18" x14ac:dyDescent="0.2">
      <c r="A94" s="25" t="s">
        <v>46</v>
      </c>
      <c r="E94" s="26" t="s">
        <v>141</v>
      </c>
    </row>
    <row r="95" spans="1:18" ht="140.25" x14ac:dyDescent="0.2">
      <c r="A95" t="s">
        <v>47</v>
      </c>
      <c r="E95" s="24" t="s">
        <v>146</v>
      </c>
    </row>
    <row r="96" spans="1:18" x14ac:dyDescent="0.2">
      <c r="A96" s="17" t="s">
        <v>39</v>
      </c>
      <c r="B96" s="18" t="s">
        <v>147</v>
      </c>
      <c r="C96" s="18" t="s">
        <v>148</v>
      </c>
      <c r="D96" s="17" t="s">
        <v>41</v>
      </c>
      <c r="E96" s="19" t="s">
        <v>149</v>
      </c>
      <c r="F96" s="20" t="s">
        <v>43</v>
      </c>
      <c r="G96" s="21">
        <v>1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3" t="s">
        <v>44</v>
      </c>
      <c r="E97" s="24" t="s">
        <v>41</v>
      </c>
    </row>
    <row r="98" spans="1:16" x14ac:dyDescent="0.2">
      <c r="A98" s="25" t="s">
        <v>46</v>
      </c>
      <c r="E98" s="26" t="s">
        <v>141</v>
      </c>
    </row>
    <row r="99" spans="1:16" ht="140.25" x14ac:dyDescent="0.2">
      <c r="A99" t="s">
        <v>47</v>
      </c>
      <c r="E99" s="24" t="s">
        <v>146</v>
      </c>
    </row>
    <row r="100" spans="1:16" x14ac:dyDescent="0.2">
      <c r="A100" s="17" t="s">
        <v>39</v>
      </c>
      <c r="B100" s="18" t="s">
        <v>150</v>
      </c>
      <c r="C100" s="18" t="s">
        <v>151</v>
      </c>
      <c r="D100" s="17" t="s">
        <v>41</v>
      </c>
      <c r="E100" s="19" t="s">
        <v>152</v>
      </c>
      <c r="F100" s="20" t="s">
        <v>43</v>
      </c>
      <c r="G100" s="21">
        <v>1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3" t="s">
        <v>44</v>
      </c>
      <c r="E101" s="24" t="s">
        <v>41</v>
      </c>
    </row>
    <row r="102" spans="1:16" x14ac:dyDescent="0.2">
      <c r="A102" s="25" t="s">
        <v>46</v>
      </c>
      <c r="E102" s="26" t="s">
        <v>141</v>
      </c>
    </row>
    <row r="103" spans="1:16" ht="140.25" x14ac:dyDescent="0.2">
      <c r="A103" t="s">
        <v>47</v>
      </c>
      <c r="E103" s="24" t="s">
        <v>146</v>
      </c>
    </row>
    <row r="104" spans="1:16" x14ac:dyDescent="0.2">
      <c r="A104" s="17" t="s">
        <v>39</v>
      </c>
      <c r="B104" s="18" t="s">
        <v>153</v>
      </c>
      <c r="C104" s="18" t="s">
        <v>154</v>
      </c>
      <c r="D104" s="17" t="s">
        <v>41</v>
      </c>
      <c r="E104" s="19" t="s">
        <v>155</v>
      </c>
      <c r="F104" s="20" t="s">
        <v>43</v>
      </c>
      <c r="G104" s="21">
        <v>10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3" t="s">
        <v>44</v>
      </c>
      <c r="E105" s="24" t="s">
        <v>41</v>
      </c>
    </row>
    <row r="106" spans="1:16" x14ac:dyDescent="0.2">
      <c r="A106" s="25" t="s">
        <v>46</v>
      </c>
      <c r="E106" s="26" t="s">
        <v>141</v>
      </c>
    </row>
    <row r="107" spans="1:16" ht="140.25" x14ac:dyDescent="0.2">
      <c r="A107" t="s">
        <v>47</v>
      </c>
      <c r="E107" s="24" t="s">
        <v>146</v>
      </c>
    </row>
    <row r="108" spans="1:16" x14ac:dyDescent="0.2">
      <c r="A108" s="17" t="s">
        <v>39</v>
      </c>
      <c r="B108" s="18" t="s">
        <v>156</v>
      </c>
      <c r="C108" s="18" t="s">
        <v>157</v>
      </c>
      <c r="D108" s="17" t="s">
        <v>41</v>
      </c>
      <c r="E108" s="19" t="s">
        <v>158</v>
      </c>
      <c r="F108" s="20" t="s">
        <v>43</v>
      </c>
      <c r="G108" s="21">
        <v>2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3" t="s">
        <v>44</v>
      </c>
      <c r="E109" s="24" t="s">
        <v>41</v>
      </c>
    </row>
    <row r="110" spans="1:16" x14ac:dyDescent="0.2">
      <c r="A110" s="25" t="s">
        <v>46</v>
      </c>
      <c r="E110" s="26" t="s">
        <v>141</v>
      </c>
    </row>
    <row r="111" spans="1:16" ht="140.25" x14ac:dyDescent="0.2">
      <c r="A111" t="s">
        <v>47</v>
      </c>
      <c r="E111" s="24" t="s">
        <v>146</v>
      </c>
    </row>
    <row r="112" spans="1:16" x14ac:dyDescent="0.2">
      <c r="A112" s="17" t="s">
        <v>39</v>
      </c>
      <c r="B112" s="18" t="s">
        <v>159</v>
      </c>
      <c r="C112" s="18" t="s">
        <v>160</v>
      </c>
      <c r="D112" s="17" t="s">
        <v>41</v>
      </c>
      <c r="E112" s="19" t="s">
        <v>161</v>
      </c>
      <c r="F112" s="20" t="s">
        <v>43</v>
      </c>
      <c r="G112" s="21">
        <v>3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3" t="s">
        <v>44</v>
      </c>
      <c r="E113" s="24" t="s">
        <v>41</v>
      </c>
    </row>
    <row r="114" spans="1:16" x14ac:dyDescent="0.2">
      <c r="A114" s="25" t="s">
        <v>46</v>
      </c>
      <c r="E114" s="26" t="s">
        <v>141</v>
      </c>
    </row>
    <row r="115" spans="1:16" ht="140.25" x14ac:dyDescent="0.2">
      <c r="A115" t="s">
        <v>47</v>
      </c>
      <c r="E115" s="24" t="s">
        <v>146</v>
      </c>
    </row>
    <row r="116" spans="1:16" x14ac:dyDescent="0.2">
      <c r="A116" s="17" t="s">
        <v>39</v>
      </c>
      <c r="B116" s="18" t="s">
        <v>162</v>
      </c>
      <c r="C116" s="18" t="s">
        <v>163</v>
      </c>
      <c r="D116" s="17" t="s">
        <v>41</v>
      </c>
      <c r="E116" s="19" t="s">
        <v>164</v>
      </c>
      <c r="F116" s="20" t="s">
        <v>43</v>
      </c>
      <c r="G116" s="21">
        <v>3</v>
      </c>
      <c r="H116" s="22">
        <v>0</v>
      </c>
      <c r="I116" s="22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3" t="s">
        <v>44</v>
      </c>
      <c r="E117" s="24" t="s">
        <v>41</v>
      </c>
    </row>
    <row r="118" spans="1:16" x14ac:dyDescent="0.2">
      <c r="A118" s="25" t="s">
        <v>46</v>
      </c>
      <c r="E118" s="26" t="s">
        <v>141</v>
      </c>
    </row>
    <row r="119" spans="1:16" ht="140.25" x14ac:dyDescent="0.2">
      <c r="A119" t="s">
        <v>47</v>
      </c>
      <c r="E119" s="24" t="s">
        <v>146</v>
      </c>
    </row>
    <row r="120" spans="1:16" x14ac:dyDescent="0.2">
      <c r="A120" s="17" t="s">
        <v>39</v>
      </c>
      <c r="B120" s="18" t="s">
        <v>165</v>
      </c>
      <c r="C120" s="18" t="s">
        <v>166</v>
      </c>
      <c r="D120" s="17" t="s">
        <v>41</v>
      </c>
      <c r="E120" s="19" t="s">
        <v>167</v>
      </c>
      <c r="F120" s="20" t="s">
        <v>43</v>
      </c>
      <c r="G120" s="21">
        <v>2</v>
      </c>
      <c r="H120" s="22">
        <v>0</v>
      </c>
      <c r="I120" s="22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3" t="s">
        <v>44</v>
      </c>
      <c r="E121" s="24" t="s">
        <v>41</v>
      </c>
    </row>
    <row r="122" spans="1:16" x14ac:dyDescent="0.2">
      <c r="A122" s="25" t="s">
        <v>46</v>
      </c>
      <c r="E122" s="26" t="s">
        <v>141</v>
      </c>
    </row>
    <row r="123" spans="1:16" ht="140.25" x14ac:dyDescent="0.2">
      <c r="A123" t="s">
        <v>47</v>
      </c>
      <c r="E123" s="24" t="s">
        <v>146</v>
      </c>
    </row>
    <row r="124" spans="1:16" ht="25.5" x14ac:dyDescent="0.2">
      <c r="A124" s="17" t="s">
        <v>39</v>
      </c>
      <c r="B124" s="18" t="s">
        <v>168</v>
      </c>
      <c r="C124" s="18" t="s">
        <v>169</v>
      </c>
      <c r="D124" s="17" t="s">
        <v>41</v>
      </c>
      <c r="E124" s="19" t="s">
        <v>170</v>
      </c>
      <c r="F124" s="20" t="s">
        <v>43</v>
      </c>
      <c r="G124" s="21">
        <v>1</v>
      </c>
      <c r="H124" s="22">
        <v>0</v>
      </c>
      <c r="I124" s="22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3" t="s">
        <v>44</v>
      </c>
      <c r="E125" s="24" t="s">
        <v>41</v>
      </c>
    </row>
    <row r="126" spans="1:16" x14ac:dyDescent="0.2">
      <c r="A126" s="25" t="s">
        <v>46</v>
      </c>
      <c r="E126" s="26" t="s">
        <v>141</v>
      </c>
    </row>
    <row r="127" spans="1:16" ht="140.25" x14ac:dyDescent="0.2">
      <c r="A127" t="s">
        <v>47</v>
      </c>
      <c r="E127" s="24" t="s">
        <v>146</v>
      </c>
    </row>
    <row r="128" spans="1:16" x14ac:dyDescent="0.2">
      <c r="A128" s="17" t="s">
        <v>39</v>
      </c>
      <c r="B128" s="18" t="s">
        <v>171</v>
      </c>
      <c r="C128" s="18" t="s">
        <v>172</v>
      </c>
      <c r="D128" s="17" t="s">
        <v>41</v>
      </c>
      <c r="E128" s="19" t="s">
        <v>173</v>
      </c>
      <c r="F128" s="20" t="s">
        <v>43</v>
      </c>
      <c r="G128" s="21">
        <v>2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3" t="s">
        <v>44</v>
      </c>
      <c r="E129" s="24" t="s">
        <v>41</v>
      </c>
    </row>
    <row r="130" spans="1:16" x14ac:dyDescent="0.2">
      <c r="A130" s="25" t="s">
        <v>46</v>
      </c>
      <c r="E130" s="26" t="s">
        <v>141</v>
      </c>
    </row>
    <row r="131" spans="1:16" ht="140.25" x14ac:dyDescent="0.2">
      <c r="A131" t="s">
        <v>47</v>
      </c>
      <c r="E131" s="24" t="s">
        <v>146</v>
      </c>
    </row>
    <row r="132" spans="1:16" x14ac:dyDescent="0.2">
      <c r="A132" s="17" t="s">
        <v>39</v>
      </c>
      <c r="B132" s="18" t="s">
        <v>174</v>
      </c>
      <c r="C132" s="18" t="s">
        <v>175</v>
      </c>
      <c r="D132" s="17" t="s">
        <v>41</v>
      </c>
      <c r="E132" s="19" t="s">
        <v>176</v>
      </c>
      <c r="F132" s="20" t="s">
        <v>43</v>
      </c>
      <c r="G132" s="21">
        <v>14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3" t="s">
        <v>44</v>
      </c>
      <c r="E133" s="24" t="s">
        <v>41</v>
      </c>
    </row>
    <row r="134" spans="1:16" x14ac:dyDescent="0.2">
      <c r="A134" s="25" t="s">
        <v>46</v>
      </c>
      <c r="E134" s="26" t="s">
        <v>141</v>
      </c>
    </row>
    <row r="135" spans="1:16" ht="140.25" x14ac:dyDescent="0.2">
      <c r="A135" t="s">
        <v>47</v>
      </c>
      <c r="E135" s="24" t="s">
        <v>146</v>
      </c>
    </row>
    <row r="136" spans="1:16" x14ac:dyDescent="0.2">
      <c r="A136" s="17" t="s">
        <v>39</v>
      </c>
      <c r="B136" s="18" t="s">
        <v>177</v>
      </c>
      <c r="C136" s="18" t="s">
        <v>178</v>
      </c>
      <c r="D136" s="17" t="s">
        <v>41</v>
      </c>
      <c r="E136" s="19" t="s">
        <v>179</v>
      </c>
      <c r="F136" s="20" t="s">
        <v>43</v>
      </c>
      <c r="G136" s="21">
        <v>9</v>
      </c>
      <c r="H136" s="22">
        <v>0</v>
      </c>
      <c r="I136" s="22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3" t="s">
        <v>44</v>
      </c>
      <c r="E137" s="24" t="s">
        <v>41</v>
      </c>
    </row>
    <row r="138" spans="1:16" x14ac:dyDescent="0.2">
      <c r="A138" s="25" t="s">
        <v>46</v>
      </c>
      <c r="E138" s="26" t="s">
        <v>141</v>
      </c>
    </row>
    <row r="139" spans="1:16" ht="140.25" x14ac:dyDescent="0.2">
      <c r="A139" t="s">
        <v>47</v>
      </c>
      <c r="E139" s="24" t="s">
        <v>146</v>
      </c>
    </row>
    <row r="140" spans="1:16" x14ac:dyDescent="0.2">
      <c r="A140" s="17" t="s">
        <v>39</v>
      </c>
      <c r="B140" s="18" t="s">
        <v>180</v>
      </c>
      <c r="C140" s="18" t="s">
        <v>181</v>
      </c>
      <c r="D140" s="17" t="s">
        <v>41</v>
      </c>
      <c r="E140" s="19" t="s">
        <v>182</v>
      </c>
      <c r="F140" s="20" t="s">
        <v>43</v>
      </c>
      <c r="G140" s="21">
        <v>28</v>
      </c>
      <c r="H140" s="22">
        <v>0</v>
      </c>
      <c r="I140" s="22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3" t="s">
        <v>44</v>
      </c>
      <c r="E141" s="24" t="s">
        <v>183</v>
      </c>
    </row>
    <row r="142" spans="1:16" x14ac:dyDescent="0.2">
      <c r="A142" s="25" t="s">
        <v>46</v>
      </c>
      <c r="E142" s="26" t="s">
        <v>141</v>
      </c>
    </row>
    <row r="143" spans="1:16" ht="140.25" x14ac:dyDescent="0.2">
      <c r="A143" t="s">
        <v>47</v>
      </c>
      <c r="E143" s="24" t="s">
        <v>146</v>
      </c>
    </row>
    <row r="144" spans="1:16" x14ac:dyDescent="0.2">
      <c r="A144" s="17" t="s">
        <v>39</v>
      </c>
      <c r="B144" s="18" t="s">
        <v>184</v>
      </c>
      <c r="C144" s="18" t="s">
        <v>185</v>
      </c>
      <c r="D144" s="17" t="s">
        <v>41</v>
      </c>
      <c r="E144" s="19" t="s">
        <v>186</v>
      </c>
      <c r="F144" s="20" t="s">
        <v>43</v>
      </c>
      <c r="G144" s="21">
        <v>28</v>
      </c>
      <c r="H144" s="22">
        <v>0</v>
      </c>
      <c r="I144" s="22">
        <f>ROUND(ROUND(H144,2)*ROUND(G144,3),2)</f>
        <v>0</v>
      </c>
      <c r="O144">
        <f>(I144*21)/100</f>
        <v>0</v>
      </c>
      <c r="P144" t="s">
        <v>10</v>
      </c>
    </row>
    <row r="145" spans="1:16" x14ac:dyDescent="0.2">
      <c r="A145" s="23" t="s">
        <v>44</v>
      </c>
      <c r="E145" s="24" t="s">
        <v>183</v>
      </c>
    </row>
    <row r="146" spans="1:16" x14ac:dyDescent="0.2">
      <c r="A146" s="25" t="s">
        <v>46</v>
      </c>
      <c r="E146" s="26" t="s">
        <v>141</v>
      </c>
    </row>
    <row r="147" spans="1:16" ht="140.25" x14ac:dyDescent="0.2">
      <c r="A147" t="s">
        <v>47</v>
      </c>
      <c r="E147" s="24" t="s">
        <v>146</v>
      </c>
    </row>
    <row r="148" spans="1:16" ht="25.5" x14ac:dyDescent="0.2">
      <c r="A148" s="17" t="s">
        <v>39</v>
      </c>
      <c r="B148" s="18" t="s">
        <v>187</v>
      </c>
      <c r="C148" s="18" t="s">
        <v>188</v>
      </c>
      <c r="D148" s="17" t="s">
        <v>41</v>
      </c>
      <c r="E148" s="19" t="s">
        <v>189</v>
      </c>
      <c r="F148" s="20" t="s">
        <v>43</v>
      </c>
      <c r="G148" s="21">
        <v>2</v>
      </c>
      <c r="H148" s="22">
        <v>0</v>
      </c>
      <c r="I148" s="22">
        <f>ROUND(ROUND(H148,2)*ROUND(G148,3),2)</f>
        <v>0</v>
      </c>
      <c r="O148">
        <f>(I148*21)/100</f>
        <v>0</v>
      </c>
      <c r="P148" t="s">
        <v>10</v>
      </c>
    </row>
    <row r="149" spans="1:16" x14ac:dyDescent="0.2">
      <c r="A149" s="23" t="s">
        <v>44</v>
      </c>
      <c r="E149" s="24" t="s">
        <v>41</v>
      </c>
    </row>
    <row r="150" spans="1:16" x14ac:dyDescent="0.2">
      <c r="A150" s="25" t="s">
        <v>46</v>
      </c>
      <c r="E150" s="26" t="s">
        <v>141</v>
      </c>
    </row>
    <row r="151" spans="1:16" ht="140.25" x14ac:dyDescent="0.2">
      <c r="A151" t="s">
        <v>47</v>
      </c>
      <c r="E151" s="24" t="s">
        <v>146</v>
      </c>
    </row>
    <row r="152" spans="1:16" x14ac:dyDescent="0.2">
      <c r="A152" s="17" t="s">
        <v>39</v>
      </c>
      <c r="B152" s="18" t="s">
        <v>190</v>
      </c>
      <c r="C152" s="18" t="s">
        <v>191</v>
      </c>
      <c r="D152" s="17" t="s">
        <v>41</v>
      </c>
      <c r="E152" s="19" t="s">
        <v>192</v>
      </c>
      <c r="F152" s="20" t="s">
        <v>43</v>
      </c>
      <c r="G152" s="21">
        <v>10</v>
      </c>
      <c r="H152" s="22">
        <v>0</v>
      </c>
      <c r="I152" s="22">
        <f>ROUND(ROUND(H152,2)*ROUND(G152,3),2)</f>
        <v>0</v>
      </c>
      <c r="O152">
        <f>(I152*21)/100</f>
        <v>0</v>
      </c>
      <c r="P152" t="s">
        <v>10</v>
      </c>
    </row>
    <row r="153" spans="1:16" x14ac:dyDescent="0.2">
      <c r="A153" s="23" t="s">
        <v>44</v>
      </c>
      <c r="E153" s="24" t="s">
        <v>41</v>
      </c>
    </row>
    <row r="154" spans="1:16" x14ac:dyDescent="0.2">
      <c r="A154" s="25" t="s">
        <v>46</v>
      </c>
      <c r="E154" s="26" t="s">
        <v>141</v>
      </c>
    </row>
    <row r="155" spans="1:16" ht="114.75" x14ac:dyDescent="0.2">
      <c r="A155" t="s">
        <v>47</v>
      </c>
      <c r="E155" s="24" t="s">
        <v>193</v>
      </c>
    </row>
    <row r="156" spans="1:16" x14ac:dyDescent="0.2">
      <c r="A156" s="17" t="s">
        <v>39</v>
      </c>
      <c r="B156" s="18" t="s">
        <v>194</v>
      </c>
      <c r="C156" s="18" t="s">
        <v>195</v>
      </c>
      <c r="D156" s="17" t="s">
        <v>41</v>
      </c>
      <c r="E156" s="19" t="s">
        <v>196</v>
      </c>
      <c r="F156" s="20" t="s">
        <v>43</v>
      </c>
      <c r="G156" s="21">
        <v>107</v>
      </c>
      <c r="H156" s="22">
        <v>0</v>
      </c>
      <c r="I156" s="22">
        <f>ROUND(ROUND(H156,2)*ROUND(G156,3),2)</f>
        <v>0</v>
      </c>
      <c r="O156">
        <f>(I156*21)/100</f>
        <v>0</v>
      </c>
      <c r="P156" t="s">
        <v>10</v>
      </c>
    </row>
    <row r="157" spans="1:16" x14ac:dyDescent="0.2">
      <c r="A157" s="23" t="s">
        <v>44</v>
      </c>
      <c r="E157" s="24" t="s">
        <v>41</v>
      </c>
    </row>
    <row r="158" spans="1:16" x14ac:dyDescent="0.2">
      <c r="A158" s="25" t="s">
        <v>46</v>
      </c>
      <c r="E158" s="26" t="s">
        <v>197</v>
      </c>
    </row>
    <row r="159" spans="1:16" ht="153" x14ac:dyDescent="0.2">
      <c r="A159" t="s">
        <v>47</v>
      </c>
      <c r="E159" s="24" t="s">
        <v>198</v>
      </c>
    </row>
    <row r="160" spans="1:16" x14ac:dyDescent="0.2">
      <c r="A160" s="17" t="s">
        <v>39</v>
      </c>
      <c r="B160" s="18" t="s">
        <v>199</v>
      </c>
      <c r="C160" s="18" t="s">
        <v>200</v>
      </c>
      <c r="D160" s="17" t="s">
        <v>41</v>
      </c>
      <c r="E160" s="19" t="s">
        <v>201</v>
      </c>
      <c r="F160" s="20" t="s">
        <v>64</v>
      </c>
      <c r="G160" s="21">
        <v>5938.2</v>
      </c>
      <c r="H160" s="22">
        <v>0</v>
      </c>
      <c r="I160" s="22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23" t="s">
        <v>44</v>
      </c>
      <c r="E161" s="24" t="s">
        <v>202</v>
      </c>
    </row>
    <row r="162" spans="1:16" x14ac:dyDescent="0.2">
      <c r="A162" s="25" t="s">
        <v>46</v>
      </c>
      <c r="E162" s="26" t="s">
        <v>203</v>
      </c>
    </row>
    <row r="163" spans="1:16" ht="140.25" x14ac:dyDescent="0.2">
      <c r="A163" t="s">
        <v>47</v>
      </c>
      <c r="E163" s="24" t="s">
        <v>204</v>
      </c>
    </row>
    <row r="164" spans="1:16" ht="25.5" x14ac:dyDescent="0.2">
      <c r="A164" s="17" t="s">
        <v>39</v>
      </c>
      <c r="B164" s="18" t="s">
        <v>205</v>
      </c>
      <c r="C164" s="18" t="s">
        <v>206</v>
      </c>
      <c r="D164" s="17" t="s">
        <v>41</v>
      </c>
      <c r="E164" s="19" t="s">
        <v>207</v>
      </c>
      <c r="F164" s="20" t="s">
        <v>85</v>
      </c>
      <c r="G164" s="21">
        <v>3181</v>
      </c>
      <c r="H164" s="22">
        <v>0</v>
      </c>
      <c r="I164" s="22">
        <f>ROUND(ROUND(H164,2)*ROUND(G164,3),2)</f>
        <v>0</v>
      </c>
      <c r="O164">
        <f>(I164*21)/100</f>
        <v>0</v>
      </c>
      <c r="P164" t="s">
        <v>10</v>
      </c>
    </row>
    <row r="165" spans="1:16" x14ac:dyDescent="0.2">
      <c r="A165" s="23" t="s">
        <v>44</v>
      </c>
      <c r="E165" s="24" t="s">
        <v>41</v>
      </c>
    </row>
    <row r="166" spans="1:16" x14ac:dyDescent="0.2">
      <c r="A166" s="25" t="s">
        <v>46</v>
      </c>
      <c r="E166" s="26" t="s">
        <v>208</v>
      </c>
    </row>
    <row r="167" spans="1:16" ht="204" x14ac:dyDescent="0.2">
      <c r="A167" t="s">
        <v>47</v>
      </c>
      <c r="E167" s="24" t="s">
        <v>209</v>
      </c>
    </row>
    <row r="168" spans="1:16" ht="25.5" x14ac:dyDescent="0.2">
      <c r="A168" s="17" t="s">
        <v>39</v>
      </c>
      <c r="B168" s="18" t="s">
        <v>210</v>
      </c>
      <c r="C168" s="18" t="s">
        <v>211</v>
      </c>
      <c r="D168" s="17" t="s">
        <v>41</v>
      </c>
      <c r="E168" s="19" t="s">
        <v>212</v>
      </c>
      <c r="F168" s="20" t="s">
        <v>85</v>
      </c>
      <c r="G168" s="21">
        <v>118</v>
      </c>
      <c r="H168" s="22">
        <v>0</v>
      </c>
      <c r="I168" s="22">
        <f>ROUND(ROUND(H168,2)*ROUND(G168,3),2)</f>
        <v>0</v>
      </c>
      <c r="O168">
        <f>(I168*21)/100</f>
        <v>0</v>
      </c>
      <c r="P168" t="s">
        <v>10</v>
      </c>
    </row>
    <row r="169" spans="1:16" x14ac:dyDescent="0.2">
      <c r="A169" s="23" t="s">
        <v>44</v>
      </c>
      <c r="E169" s="24" t="s">
        <v>41</v>
      </c>
    </row>
    <row r="170" spans="1:16" ht="25.5" x14ac:dyDescent="0.2">
      <c r="A170" s="25" t="s">
        <v>46</v>
      </c>
      <c r="E170" s="26" t="s">
        <v>213</v>
      </c>
    </row>
    <row r="171" spans="1:16" ht="178.5" x14ac:dyDescent="0.2">
      <c r="A171" t="s">
        <v>47</v>
      </c>
      <c r="E171" s="24" t="s">
        <v>214</v>
      </c>
    </row>
    <row r="172" spans="1:16" x14ac:dyDescent="0.2">
      <c r="A172" s="17" t="s">
        <v>39</v>
      </c>
      <c r="B172" s="18" t="s">
        <v>215</v>
      </c>
      <c r="C172" s="18" t="s">
        <v>216</v>
      </c>
      <c r="D172" s="17" t="s">
        <v>41</v>
      </c>
      <c r="E172" s="19" t="s">
        <v>217</v>
      </c>
      <c r="F172" s="20" t="s">
        <v>43</v>
      </c>
      <c r="G172" s="21">
        <v>19</v>
      </c>
      <c r="H172" s="22">
        <v>0</v>
      </c>
      <c r="I172" s="22">
        <f>ROUND(ROUND(H172,2)*ROUND(G172,3),2)</f>
        <v>0</v>
      </c>
      <c r="O172">
        <f>(I172*21)/100</f>
        <v>0</v>
      </c>
      <c r="P172" t="s">
        <v>10</v>
      </c>
    </row>
    <row r="173" spans="1:16" x14ac:dyDescent="0.2">
      <c r="A173" s="23" t="s">
        <v>44</v>
      </c>
      <c r="E173" s="24" t="s">
        <v>218</v>
      </c>
    </row>
    <row r="174" spans="1:16" x14ac:dyDescent="0.2">
      <c r="A174" s="25" t="s">
        <v>46</v>
      </c>
      <c r="E174" s="26" t="s">
        <v>219</v>
      </c>
    </row>
    <row r="175" spans="1:16" ht="127.5" x14ac:dyDescent="0.2">
      <c r="A175" t="s">
        <v>47</v>
      </c>
      <c r="E175" s="24" t="s">
        <v>220</v>
      </c>
    </row>
    <row r="176" spans="1:16" x14ac:dyDescent="0.2">
      <c r="A176" s="17" t="s">
        <v>39</v>
      </c>
      <c r="B176" s="18" t="s">
        <v>221</v>
      </c>
      <c r="C176" s="18" t="s">
        <v>222</v>
      </c>
      <c r="D176" s="17" t="s">
        <v>41</v>
      </c>
      <c r="E176" s="19" t="s">
        <v>223</v>
      </c>
      <c r="F176" s="20" t="s">
        <v>43</v>
      </c>
      <c r="G176" s="21">
        <v>38</v>
      </c>
      <c r="H176" s="22">
        <v>0</v>
      </c>
      <c r="I176" s="22">
        <f>ROUND(ROUND(H176,2)*ROUND(G176,3),2)</f>
        <v>0</v>
      </c>
      <c r="O176">
        <f>(I176*21)/100</f>
        <v>0</v>
      </c>
      <c r="P176" t="s">
        <v>10</v>
      </c>
    </row>
    <row r="177" spans="1:18" x14ac:dyDescent="0.2">
      <c r="A177" s="23" t="s">
        <v>44</v>
      </c>
      <c r="E177" s="24" t="s">
        <v>41</v>
      </c>
    </row>
    <row r="178" spans="1:18" ht="25.5" x14ac:dyDescent="0.2">
      <c r="A178" s="25" t="s">
        <v>46</v>
      </c>
      <c r="E178" s="26" t="s">
        <v>224</v>
      </c>
    </row>
    <row r="179" spans="1:18" ht="127.5" x14ac:dyDescent="0.2">
      <c r="A179" t="s">
        <v>47</v>
      </c>
      <c r="E179" s="24" t="s">
        <v>220</v>
      </c>
    </row>
    <row r="180" spans="1:18" x14ac:dyDescent="0.2">
      <c r="A180" s="17" t="s">
        <v>39</v>
      </c>
      <c r="B180" s="18" t="s">
        <v>225</v>
      </c>
      <c r="C180" s="18" t="s">
        <v>226</v>
      </c>
      <c r="D180" s="17" t="s">
        <v>41</v>
      </c>
      <c r="E180" s="19" t="s">
        <v>227</v>
      </c>
      <c r="F180" s="20" t="s">
        <v>43</v>
      </c>
      <c r="G180" s="21">
        <v>107</v>
      </c>
      <c r="H180" s="22">
        <v>0</v>
      </c>
      <c r="I180" s="22">
        <f>ROUND(ROUND(H180,2)*ROUND(G180,3),2)</f>
        <v>0</v>
      </c>
      <c r="O180">
        <f>(I180*21)/100</f>
        <v>0</v>
      </c>
      <c r="P180" t="s">
        <v>10</v>
      </c>
    </row>
    <row r="181" spans="1:18" x14ac:dyDescent="0.2">
      <c r="A181" s="23" t="s">
        <v>44</v>
      </c>
      <c r="E181" s="24" t="s">
        <v>41</v>
      </c>
    </row>
    <row r="182" spans="1:18" x14ac:dyDescent="0.2">
      <c r="A182" s="25" t="s">
        <v>46</v>
      </c>
      <c r="E182" s="26" t="s">
        <v>228</v>
      </c>
    </row>
    <row r="183" spans="1:18" ht="127.5" x14ac:dyDescent="0.2">
      <c r="A183" t="s">
        <v>47</v>
      </c>
      <c r="E183" s="24" t="s">
        <v>229</v>
      </c>
    </row>
    <row r="184" spans="1:18" x14ac:dyDescent="0.2">
      <c r="A184" s="17" t="s">
        <v>39</v>
      </c>
      <c r="B184" s="18" t="s">
        <v>230</v>
      </c>
      <c r="C184" s="18" t="s">
        <v>231</v>
      </c>
      <c r="D184" s="17" t="s">
        <v>41</v>
      </c>
      <c r="E184" s="19" t="s">
        <v>232</v>
      </c>
      <c r="F184" s="20" t="s">
        <v>233</v>
      </c>
      <c r="G184" s="21">
        <v>146.25</v>
      </c>
      <c r="H184" s="22">
        <v>0</v>
      </c>
      <c r="I184" s="22">
        <f>ROUND(ROUND(H184,2)*ROUND(G184,3),2)</f>
        <v>0</v>
      </c>
      <c r="O184">
        <f>(I184*21)/100</f>
        <v>0</v>
      </c>
      <c r="P184" t="s">
        <v>10</v>
      </c>
    </row>
    <row r="185" spans="1:18" x14ac:dyDescent="0.2">
      <c r="A185" s="23" t="s">
        <v>44</v>
      </c>
      <c r="E185" s="24" t="s">
        <v>234</v>
      </c>
    </row>
    <row r="186" spans="1:18" x14ac:dyDescent="0.2">
      <c r="A186" s="25" t="s">
        <v>46</v>
      </c>
      <c r="E186" s="26" t="s">
        <v>235</v>
      </c>
    </row>
    <row r="187" spans="1:18" ht="153" x14ac:dyDescent="0.2">
      <c r="A187" t="s">
        <v>47</v>
      </c>
      <c r="E187" s="24" t="s">
        <v>236</v>
      </c>
    </row>
    <row r="188" spans="1:18" ht="12.75" customHeight="1" x14ac:dyDescent="0.2">
      <c r="A188" s="3" t="s">
        <v>37</v>
      </c>
      <c r="B188" s="3"/>
      <c r="C188" s="27" t="s">
        <v>237</v>
      </c>
      <c r="D188" s="3"/>
      <c r="E188" s="15" t="s">
        <v>238</v>
      </c>
      <c r="F188" s="3"/>
      <c r="G188" s="3"/>
      <c r="H188" s="3"/>
      <c r="I188" s="28">
        <f>0+Q188</f>
        <v>0</v>
      </c>
      <c r="O188">
        <f>0+R188</f>
        <v>0</v>
      </c>
      <c r="Q188">
        <f>0+I189+I193+I197+I201+I205+I209</f>
        <v>0</v>
      </c>
      <c r="R188">
        <f>0+O189+O193+O197+O201+O205+O209</f>
        <v>0</v>
      </c>
    </row>
    <row r="189" spans="1:18" ht="38.25" x14ac:dyDescent="0.2">
      <c r="A189" s="17" t="s">
        <v>39</v>
      </c>
      <c r="B189" s="18" t="s">
        <v>239</v>
      </c>
      <c r="C189" s="18" t="s">
        <v>240</v>
      </c>
      <c r="D189" s="17" t="s">
        <v>241</v>
      </c>
      <c r="E189" s="19" t="s">
        <v>242</v>
      </c>
      <c r="F189" s="20" t="s">
        <v>243</v>
      </c>
      <c r="G189" s="21">
        <v>2.9830000000000001</v>
      </c>
      <c r="H189" s="22">
        <v>0</v>
      </c>
      <c r="I189" s="22">
        <f>ROUND(ROUND(H189,2)*ROUND(G189,3),2)</f>
        <v>0</v>
      </c>
      <c r="O189">
        <f>(I189*21)/100</f>
        <v>0</v>
      </c>
      <c r="P189" t="s">
        <v>10</v>
      </c>
    </row>
    <row r="190" spans="1:18" x14ac:dyDescent="0.2">
      <c r="A190" s="23" t="s">
        <v>44</v>
      </c>
      <c r="E190" s="24" t="s">
        <v>244</v>
      </c>
    </row>
    <row r="191" spans="1:18" x14ac:dyDescent="0.2">
      <c r="A191" s="25" t="s">
        <v>46</v>
      </c>
      <c r="E191" s="26" t="s">
        <v>245</v>
      </c>
    </row>
    <row r="192" spans="1:18" ht="153" x14ac:dyDescent="0.2">
      <c r="A192" t="s">
        <v>47</v>
      </c>
      <c r="E192" s="24" t="s">
        <v>246</v>
      </c>
    </row>
    <row r="193" spans="1:16" ht="25.5" x14ac:dyDescent="0.2">
      <c r="A193" s="17" t="s">
        <v>39</v>
      </c>
      <c r="B193" s="18" t="s">
        <v>247</v>
      </c>
      <c r="C193" s="18" t="s">
        <v>248</v>
      </c>
      <c r="D193" s="17" t="s">
        <v>241</v>
      </c>
      <c r="E193" s="19" t="s">
        <v>249</v>
      </c>
      <c r="F193" s="20" t="s">
        <v>243</v>
      </c>
      <c r="G193" s="21">
        <v>1974</v>
      </c>
      <c r="H193" s="22">
        <v>0</v>
      </c>
      <c r="I193" s="22">
        <f>ROUND(ROUND(H193,2)*ROUND(G193,3),2)</f>
        <v>0</v>
      </c>
      <c r="O193">
        <f>(I193*21)/100</f>
        <v>0</v>
      </c>
      <c r="P193" t="s">
        <v>10</v>
      </c>
    </row>
    <row r="194" spans="1:16" ht="25.5" x14ac:dyDescent="0.2">
      <c r="A194" s="23" t="s">
        <v>44</v>
      </c>
      <c r="E194" s="24" t="s">
        <v>250</v>
      </c>
    </row>
    <row r="195" spans="1:16" x14ac:dyDescent="0.2">
      <c r="A195" s="25" t="s">
        <v>46</v>
      </c>
      <c r="E195" s="26" t="s">
        <v>251</v>
      </c>
    </row>
    <row r="196" spans="1:16" ht="153" x14ac:dyDescent="0.2">
      <c r="A196" t="s">
        <v>47</v>
      </c>
      <c r="E196" s="24" t="s">
        <v>246</v>
      </c>
    </row>
    <row r="197" spans="1:16" ht="25.5" x14ac:dyDescent="0.2">
      <c r="A197" s="17" t="s">
        <v>39</v>
      </c>
      <c r="B197" s="18" t="s">
        <v>252</v>
      </c>
      <c r="C197" s="18" t="s">
        <v>253</v>
      </c>
      <c r="D197" s="17" t="s">
        <v>241</v>
      </c>
      <c r="E197" s="19" t="s">
        <v>254</v>
      </c>
      <c r="F197" s="20" t="s">
        <v>243</v>
      </c>
      <c r="G197" s="21">
        <v>1460.6559999999999</v>
      </c>
      <c r="H197" s="22">
        <v>0</v>
      </c>
      <c r="I197" s="22">
        <f>ROUND(ROUND(H197,2)*ROUND(G197,3),2)</f>
        <v>0</v>
      </c>
      <c r="O197">
        <f>(I197*21)/100</f>
        <v>0</v>
      </c>
      <c r="P197" t="s">
        <v>10</v>
      </c>
    </row>
    <row r="198" spans="1:16" ht="25.5" x14ac:dyDescent="0.2">
      <c r="A198" s="23" t="s">
        <v>44</v>
      </c>
      <c r="E198" s="24" t="s">
        <v>255</v>
      </c>
    </row>
    <row r="199" spans="1:16" x14ac:dyDescent="0.2">
      <c r="A199" s="25" t="s">
        <v>46</v>
      </c>
      <c r="E199" s="26" t="s">
        <v>256</v>
      </c>
    </row>
    <row r="200" spans="1:16" ht="153" x14ac:dyDescent="0.2">
      <c r="A200" t="s">
        <v>47</v>
      </c>
      <c r="E200" s="24" t="s">
        <v>246</v>
      </c>
    </row>
    <row r="201" spans="1:16" ht="38.25" x14ac:dyDescent="0.2">
      <c r="A201" s="17" t="s">
        <v>39</v>
      </c>
      <c r="B201" s="18" t="s">
        <v>257</v>
      </c>
      <c r="C201" s="18" t="s">
        <v>258</v>
      </c>
      <c r="D201" s="17" t="s">
        <v>241</v>
      </c>
      <c r="E201" s="19" t="s">
        <v>259</v>
      </c>
      <c r="F201" s="20" t="s">
        <v>243</v>
      </c>
      <c r="G201" s="21">
        <v>0.98499999999999999</v>
      </c>
      <c r="H201" s="22">
        <v>0</v>
      </c>
      <c r="I201" s="22">
        <f>ROUND(ROUND(H201,2)*ROUND(G201,3),2)</f>
        <v>0</v>
      </c>
      <c r="O201">
        <f>(I201*21)/100</f>
        <v>0</v>
      </c>
      <c r="P201" t="s">
        <v>10</v>
      </c>
    </row>
    <row r="202" spans="1:16" ht="25.5" x14ac:dyDescent="0.2">
      <c r="A202" s="23" t="s">
        <v>44</v>
      </c>
      <c r="E202" s="24" t="s">
        <v>260</v>
      </c>
    </row>
    <row r="203" spans="1:16" x14ac:dyDescent="0.2">
      <c r="A203" s="25" t="s">
        <v>46</v>
      </c>
      <c r="E203" s="26" t="s">
        <v>261</v>
      </c>
    </row>
    <row r="204" spans="1:16" ht="153" x14ac:dyDescent="0.2">
      <c r="A204" t="s">
        <v>47</v>
      </c>
      <c r="E204" s="24" t="s">
        <v>246</v>
      </c>
    </row>
    <row r="205" spans="1:16" ht="25.5" x14ac:dyDescent="0.2">
      <c r="A205" s="17" t="s">
        <v>39</v>
      </c>
      <c r="B205" s="18" t="s">
        <v>262</v>
      </c>
      <c r="C205" s="18" t="s">
        <v>263</v>
      </c>
      <c r="D205" s="17" t="s">
        <v>241</v>
      </c>
      <c r="E205" s="19" t="s">
        <v>264</v>
      </c>
      <c r="F205" s="20" t="s">
        <v>243</v>
      </c>
      <c r="G205" s="21">
        <v>0.98499999999999999</v>
      </c>
      <c r="H205" s="22">
        <v>0</v>
      </c>
      <c r="I205" s="22">
        <f>ROUND(ROUND(H205,2)*ROUND(G205,3),2)</f>
        <v>0</v>
      </c>
      <c r="O205">
        <f>(I205*21)/100</f>
        <v>0</v>
      </c>
      <c r="P205" t="s">
        <v>10</v>
      </c>
    </row>
    <row r="206" spans="1:16" ht="25.5" x14ac:dyDescent="0.2">
      <c r="A206" s="23" t="s">
        <v>44</v>
      </c>
      <c r="E206" s="24" t="s">
        <v>265</v>
      </c>
    </row>
    <row r="207" spans="1:16" x14ac:dyDescent="0.2">
      <c r="A207" s="25" t="s">
        <v>46</v>
      </c>
      <c r="E207" s="26" t="s">
        <v>266</v>
      </c>
    </row>
    <row r="208" spans="1:16" ht="153" x14ac:dyDescent="0.2">
      <c r="A208" t="s">
        <v>47</v>
      </c>
      <c r="E208" s="24" t="s">
        <v>246</v>
      </c>
    </row>
    <row r="209" spans="1:16" ht="25.5" x14ac:dyDescent="0.2">
      <c r="A209" s="17" t="s">
        <v>39</v>
      </c>
      <c r="B209" s="18" t="s">
        <v>267</v>
      </c>
      <c r="C209" s="18" t="s">
        <v>268</v>
      </c>
      <c r="D209" s="17" t="s">
        <v>241</v>
      </c>
      <c r="E209" s="19" t="s">
        <v>269</v>
      </c>
      <c r="F209" s="20" t="s">
        <v>243</v>
      </c>
      <c r="G209" s="21">
        <v>7.4999999999999997E-2</v>
      </c>
      <c r="H209" s="22">
        <v>0</v>
      </c>
      <c r="I209" s="22">
        <f>ROUND(ROUND(H209,2)*ROUND(G209,3),2)</f>
        <v>0</v>
      </c>
      <c r="O209">
        <f>(I209*21)/100</f>
        <v>0</v>
      </c>
      <c r="P209" t="s">
        <v>10</v>
      </c>
    </row>
    <row r="210" spans="1:16" x14ac:dyDescent="0.2">
      <c r="A210" s="23" t="s">
        <v>44</v>
      </c>
      <c r="E210" s="24" t="s">
        <v>270</v>
      </c>
    </row>
    <row r="211" spans="1:16" x14ac:dyDescent="0.2">
      <c r="A211" s="25" t="s">
        <v>46</v>
      </c>
      <c r="E211" s="26" t="s">
        <v>271</v>
      </c>
    </row>
    <row r="212" spans="1:16" ht="153" x14ac:dyDescent="0.2">
      <c r="A212" t="s">
        <v>47</v>
      </c>
      <c r="E212" s="24" t="s">
        <v>246</v>
      </c>
    </row>
    <row r="213" spans="1:16" ht="25.5" x14ac:dyDescent="0.2">
      <c r="B213" s="29">
        <v>51</v>
      </c>
      <c r="C213" s="29">
        <v>544311</v>
      </c>
      <c r="D213" s="30" t="s">
        <v>41</v>
      </c>
      <c r="E213" s="31" t="s">
        <v>272</v>
      </c>
      <c r="F213" s="32" t="s">
        <v>43</v>
      </c>
      <c r="G213" s="33">
        <v>12</v>
      </c>
      <c r="H213" s="34">
        <v>0</v>
      </c>
      <c r="I213" s="34">
        <f>ROUND(ROUND(H213,2)*ROUND(G213,3),2)</f>
        <v>0</v>
      </c>
      <c r="J213" s="44" t="s">
        <v>274</v>
      </c>
      <c r="K213" s="44"/>
    </row>
    <row r="214" spans="1:16" ht="12.75" customHeight="1" x14ac:dyDescent="0.2">
      <c r="B214" s="35"/>
      <c r="C214" s="35"/>
      <c r="D214" s="35"/>
      <c r="E214" s="36" t="s">
        <v>114</v>
      </c>
      <c r="F214" s="35"/>
      <c r="G214" s="35"/>
      <c r="H214" s="35"/>
      <c r="I214" s="35"/>
    </row>
    <row r="215" spans="1:16" ht="12.75" customHeight="1" x14ac:dyDescent="0.2">
      <c r="B215" s="35"/>
      <c r="C215" s="35"/>
      <c r="D215" s="35"/>
      <c r="E215" s="37" t="s">
        <v>273</v>
      </c>
      <c r="F215" s="35"/>
      <c r="G215" s="35"/>
      <c r="H215" s="35"/>
      <c r="I215" s="35"/>
    </row>
    <row r="216" spans="1:16" ht="216.75" x14ac:dyDescent="0.2">
      <c r="B216" s="35"/>
      <c r="C216" s="35"/>
      <c r="D216" s="35"/>
      <c r="E216" s="38" t="s">
        <v>116</v>
      </c>
      <c r="F216" s="35"/>
      <c r="G216" s="35"/>
      <c r="H216" s="35"/>
      <c r="I216" s="35"/>
    </row>
    <row r="217" spans="1:16" ht="25.5" x14ac:dyDescent="0.2">
      <c r="B217" s="39">
        <v>52</v>
      </c>
      <c r="C217" s="39" t="s">
        <v>275</v>
      </c>
      <c r="D217" s="40"/>
      <c r="E217" s="41" t="s">
        <v>276</v>
      </c>
      <c r="F217" s="42" t="s">
        <v>277</v>
      </c>
      <c r="G217" s="39">
        <v>29691</v>
      </c>
      <c r="H217" s="39"/>
      <c r="I217" s="39"/>
      <c r="J217" s="44" t="s">
        <v>274</v>
      </c>
      <c r="K217" s="44"/>
    </row>
    <row r="218" spans="1:16" ht="25.5" x14ac:dyDescent="0.2">
      <c r="B218" s="35"/>
      <c r="C218" s="35"/>
      <c r="D218" s="35"/>
      <c r="E218" s="41" t="s">
        <v>281</v>
      </c>
      <c r="F218" s="35"/>
      <c r="G218" s="35"/>
      <c r="H218" s="35"/>
      <c r="I218" s="35"/>
    </row>
    <row r="219" spans="1:16" ht="12.75" customHeight="1" x14ac:dyDescent="0.2">
      <c r="B219" s="35"/>
      <c r="C219" s="35"/>
      <c r="D219" s="35"/>
      <c r="E219" s="43" t="s">
        <v>278</v>
      </c>
      <c r="F219" s="35"/>
      <c r="G219" s="35"/>
      <c r="H219" s="35"/>
      <c r="I219" s="35"/>
    </row>
    <row r="220" spans="1:16" ht="12.75" customHeight="1" x14ac:dyDescent="0.2">
      <c r="B220" s="35"/>
      <c r="C220" s="35"/>
      <c r="D220" s="35"/>
      <c r="E220" s="39"/>
      <c r="F220" s="35"/>
      <c r="G220" s="35"/>
      <c r="H220" s="35"/>
      <c r="I220" s="35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D.2.1.1_SO 02-17-01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Horák Kazimír, Ing.</cp:lastModifiedBy>
  <dcterms:created xsi:type="dcterms:W3CDTF">2023-04-04T06:56:52Z</dcterms:created>
  <dcterms:modified xsi:type="dcterms:W3CDTF">2023-06-06T07:30:57Z</dcterms:modified>
</cp:coreProperties>
</file>